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faeccebcb18e069/Competitie 2627 OBB/Nieuwe moyennes 26-27/"/>
    </mc:Choice>
  </mc:AlternateContent>
  <xr:revisionPtr revIDLastSave="188" documentId="13_ncr:80000009_{9A9E6B18-17FC-4997-87EF-1AC0558744C6}" xr6:coauthVersionLast="47" xr6:coauthVersionMax="47" xr10:uidLastSave="{F16F7E96-65CC-4532-96D3-994184CFC432}"/>
  <workbookProtection workbookAlgorithmName="SHA-512" workbookHashValue="AC4WJWXQc5ZFIvbOE+J4wTaheshAF/3FsIpS32dBrBQ616NsHJzB7YHqczpczpZktL86/NO/ZtJeyPcf/i1Jkw==" workbookSaltValue="KW9EyvEpoqn2LX+UYkC+LA==" workbookSpinCount="100000" lockStructure="1"/>
  <bookViews>
    <workbookView xWindow="-108" yWindow="-108" windowWidth="23256" windowHeight="12576" activeTab="1" xr2:uid="{08158156-DFA2-4CD6-BC2B-9564F428D78D}"/>
  </bookViews>
  <sheets>
    <sheet name="Inschr form Libre" sheetId="6" r:id="rId1"/>
    <sheet name="Inschr form Drieb" sheetId="5" r:id="rId2"/>
    <sheet name="Def" sheetId="1" state="hidden" r:id="rId3"/>
    <sheet name="Moy libre" sheetId="2" state="hidden" r:id="rId4"/>
    <sheet name="moy drb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0" i="6" l="1"/>
  <c r="C110" i="6"/>
  <c r="D108" i="6"/>
  <c r="C108" i="6"/>
  <c r="D106" i="6"/>
  <c r="C106" i="6"/>
  <c r="D104" i="6"/>
  <c r="C104" i="6"/>
  <c r="D102" i="6"/>
  <c r="C102" i="6"/>
  <c r="D100" i="6"/>
  <c r="C100" i="6"/>
  <c r="D94" i="6"/>
  <c r="C94" i="6"/>
  <c r="D92" i="6"/>
  <c r="C92" i="6"/>
  <c r="D90" i="6"/>
  <c r="C90" i="6"/>
  <c r="D88" i="6"/>
  <c r="C88" i="6"/>
  <c r="D86" i="6"/>
  <c r="C86" i="6"/>
  <c r="D84" i="6"/>
  <c r="C84" i="6"/>
  <c r="D78" i="6"/>
  <c r="C78" i="6"/>
  <c r="D76" i="6"/>
  <c r="C76" i="6"/>
  <c r="D74" i="6"/>
  <c r="C74" i="6"/>
  <c r="D72" i="6"/>
  <c r="C72" i="6"/>
  <c r="D70" i="6"/>
  <c r="C70" i="6"/>
  <c r="D68" i="6"/>
  <c r="C68" i="6"/>
  <c r="D47" i="6"/>
  <c r="C47" i="6"/>
  <c r="D45" i="6"/>
  <c r="C45" i="6"/>
  <c r="D43" i="6"/>
  <c r="C43" i="6"/>
  <c r="D41" i="6"/>
  <c r="C41" i="6"/>
  <c r="D39" i="6"/>
  <c r="C39" i="6"/>
  <c r="D37" i="6"/>
  <c r="C37" i="6"/>
  <c r="D31" i="6"/>
  <c r="C31" i="6"/>
  <c r="D29" i="6"/>
  <c r="C29" i="6"/>
  <c r="D27" i="6"/>
  <c r="C27" i="6"/>
  <c r="D25" i="6"/>
  <c r="C25" i="6"/>
  <c r="D23" i="6"/>
  <c r="C23" i="6"/>
  <c r="D21" i="6"/>
  <c r="C21" i="6"/>
  <c r="D15" i="6"/>
  <c r="C15" i="6"/>
  <c r="D13" i="6"/>
  <c r="C13" i="6"/>
  <c r="D11" i="6"/>
  <c r="C11" i="6"/>
  <c r="D9" i="6"/>
  <c r="C9" i="6"/>
  <c r="D7" i="6"/>
  <c r="C7" i="6"/>
  <c r="D5" i="6"/>
  <c r="C5" i="6"/>
  <c r="D110" i="5"/>
  <c r="C110" i="5"/>
  <c r="D108" i="5"/>
  <c r="C108" i="5"/>
  <c r="D106" i="5"/>
  <c r="C106" i="5"/>
  <c r="D104" i="5"/>
  <c r="C104" i="5"/>
  <c r="D102" i="5"/>
  <c r="C102" i="5"/>
  <c r="D100" i="5"/>
  <c r="C100" i="5"/>
  <c r="D94" i="5"/>
  <c r="C94" i="5"/>
  <c r="D92" i="5"/>
  <c r="C92" i="5"/>
  <c r="D90" i="5"/>
  <c r="C90" i="5"/>
  <c r="D88" i="5"/>
  <c r="C88" i="5"/>
  <c r="D86" i="5"/>
  <c r="C86" i="5"/>
  <c r="D84" i="5"/>
  <c r="C84" i="5"/>
  <c r="D78" i="5"/>
  <c r="C78" i="5"/>
  <c r="D76" i="5"/>
  <c r="C76" i="5"/>
  <c r="D74" i="5"/>
  <c r="C74" i="5"/>
  <c r="D72" i="5"/>
  <c r="C72" i="5"/>
  <c r="D70" i="5"/>
  <c r="C70" i="5"/>
  <c r="D68" i="5"/>
  <c r="C68" i="5"/>
  <c r="D47" i="5"/>
  <c r="C47" i="5"/>
  <c r="D45" i="5"/>
  <c r="C45" i="5"/>
  <c r="D43" i="5"/>
  <c r="C43" i="5"/>
  <c r="D41" i="5"/>
  <c r="C41" i="5"/>
  <c r="D39" i="5"/>
  <c r="C39" i="5"/>
  <c r="D37" i="5"/>
  <c r="C37" i="5"/>
  <c r="D31" i="5"/>
  <c r="C31" i="5"/>
  <c r="D29" i="5"/>
  <c r="C29" i="5"/>
  <c r="D27" i="5"/>
  <c r="C27" i="5"/>
  <c r="D25" i="5"/>
  <c r="C25" i="5"/>
  <c r="D23" i="5"/>
  <c r="C23" i="5"/>
  <c r="D21" i="5"/>
  <c r="C21" i="5"/>
  <c r="AO4" i="1" l="1"/>
  <c r="AP4" i="1"/>
  <c r="AQ4" i="1"/>
  <c r="AR4" i="1"/>
  <c r="AS4" i="1"/>
  <c r="BB4" i="1" s="1"/>
  <c r="AT4" i="1"/>
  <c r="AU4" i="1"/>
  <c r="AV4" i="1"/>
  <c r="AW4" i="1"/>
  <c r="BD4" i="1"/>
  <c r="AO5" i="1"/>
  <c r="AP5" i="1"/>
  <c r="AQ5" i="1"/>
  <c r="AR5" i="1"/>
  <c r="AS5" i="1"/>
  <c r="BB5" i="1" s="1"/>
  <c r="AT5" i="1"/>
  <c r="AU5" i="1"/>
  <c r="AV5" i="1"/>
  <c r="AW5" i="1"/>
  <c r="BD5" i="1"/>
  <c r="AO6" i="1"/>
  <c r="AP6" i="1"/>
  <c r="AQ6" i="1"/>
  <c r="AR6" i="1"/>
  <c r="BD6" i="1" s="1"/>
  <c r="AS6" i="1"/>
  <c r="AT6" i="1"/>
  <c r="AU6" i="1"/>
  <c r="AV6" i="1"/>
  <c r="AW6" i="1"/>
  <c r="AO7" i="1"/>
  <c r="AP7" i="1"/>
  <c r="AQ7" i="1"/>
  <c r="AR7" i="1"/>
  <c r="AS7" i="1"/>
  <c r="BB7" i="1" s="1"/>
  <c r="AT7" i="1"/>
  <c r="AU7" i="1"/>
  <c r="AV7" i="1"/>
  <c r="AW7" i="1"/>
  <c r="BD7" i="1"/>
  <c r="AO8" i="1"/>
  <c r="AP8" i="1"/>
  <c r="AQ8" i="1"/>
  <c r="AR8" i="1"/>
  <c r="BD8" i="1" s="1"/>
  <c r="AS8" i="1"/>
  <c r="AT8" i="1"/>
  <c r="AU8" i="1"/>
  <c r="AV8" i="1"/>
  <c r="AW8" i="1"/>
  <c r="AO9" i="1"/>
  <c r="AP9" i="1"/>
  <c r="AQ9" i="1"/>
  <c r="AR9" i="1"/>
  <c r="AS9" i="1"/>
  <c r="BB9" i="1" s="1"/>
  <c r="AT9" i="1"/>
  <c r="AU9" i="1"/>
  <c r="AV9" i="1"/>
  <c r="AW9" i="1"/>
  <c r="BD9" i="1"/>
  <c r="AO10" i="1"/>
  <c r="AP10" i="1"/>
  <c r="AQ10" i="1"/>
  <c r="AR10" i="1"/>
  <c r="BD10" i="1" s="1"/>
  <c r="AS10" i="1"/>
  <c r="AT10" i="1"/>
  <c r="AU10" i="1"/>
  <c r="AV10" i="1"/>
  <c r="AW10" i="1"/>
  <c r="U11" i="1"/>
  <c r="V11" i="1"/>
  <c r="W11" i="1"/>
  <c r="X11" i="1"/>
  <c r="Y11" i="1"/>
  <c r="AL11" i="1" s="1"/>
  <c r="AA11" i="1"/>
  <c r="AB11" i="1"/>
  <c r="AF11" i="1"/>
  <c r="AJ11" i="1"/>
  <c r="AK11" i="1"/>
  <c r="U12" i="1"/>
  <c r="V12" i="1"/>
  <c r="W12" i="1"/>
  <c r="X12" i="1"/>
  <c r="Y12" i="1"/>
  <c r="AA12" i="1"/>
  <c r="AB12" i="1"/>
  <c r="AG12" i="1"/>
  <c r="AK12" i="1"/>
  <c r="U13" i="1"/>
  <c r="V13" i="1"/>
  <c r="W13" i="1"/>
  <c r="X13" i="1"/>
  <c r="Y13" i="1"/>
  <c r="AF13" i="1" s="1"/>
  <c r="AA13" i="1"/>
  <c r="AB13" i="1"/>
  <c r="AG13" i="1"/>
  <c r="AH13" i="1"/>
  <c r="AI13" i="1"/>
  <c r="AK13" i="1"/>
  <c r="AL13" i="1"/>
  <c r="AM13" i="1"/>
  <c r="U14" i="1"/>
  <c r="V14" i="1"/>
  <c r="W14" i="1"/>
  <c r="X14" i="1"/>
  <c r="AG14" i="1" s="1"/>
  <c r="Y14" i="1"/>
  <c r="AA14" i="1"/>
  <c r="AB14" i="1"/>
  <c r="AF14" i="1"/>
  <c r="AI14" i="1"/>
  <c r="AJ14" i="1"/>
  <c r="AK14" i="1"/>
  <c r="AL14" i="1"/>
  <c r="AM14" i="1"/>
  <c r="U15" i="1"/>
  <c r="V15" i="1"/>
  <c r="W15" i="1"/>
  <c r="X15" i="1"/>
  <c r="Y15" i="1"/>
  <c r="AL15" i="1" s="1"/>
  <c r="AA15" i="1"/>
  <c r="AB15" i="1"/>
  <c r="AF15" i="1"/>
  <c r="AJ15" i="1"/>
  <c r="AK15" i="1"/>
  <c r="U16" i="1"/>
  <c r="V16" i="1"/>
  <c r="W16" i="1"/>
  <c r="X16" i="1"/>
  <c r="Y16" i="1"/>
  <c r="AA16" i="1"/>
  <c r="AB16" i="1"/>
  <c r="AG16" i="1"/>
  <c r="AK16" i="1"/>
  <c r="U17" i="1"/>
  <c r="V17" i="1"/>
  <c r="W17" i="1"/>
  <c r="X17" i="1"/>
  <c r="AG17" i="1" s="1"/>
  <c r="Y17" i="1"/>
  <c r="AA17" i="1"/>
  <c r="AB17" i="1"/>
  <c r="AF17" i="1"/>
  <c r="AH17" i="1"/>
  <c r="AI17" i="1"/>
  <c r="AJ17" i="1"/>
  <c r="AK17" i="1"/>
  <c r="AL17" i="1"/>
  <c r="AM17" i="1"/>
  <c r="U18" i="1"/>
  <c r="V18" i="1"/>
  <c r="W18" i="1"/>
  <c r="X18" i="1"/>
  <c r="AG18" i="1" s="1"/>
  <c r="Y18" i="1"/>
  <c r="AL18" i="1" s="1"/>
  <c r="AA18" i="1"/>
  <c r="AB18" i="1"/>
  <c r="AF18" i="1"/>
  <c r="AI18" i="1"/>
  <c r="AJ18" i="1"/>
  <c r="AK18" i="1"/>
  <c r="AM18" i="1"/>
  <c r="U19" i="1"/>
  <c r="V19" i="1"/>
  <c r="W19" i="1"/>
  <c r="X19" i="1"/>
  <c r="Y19" i="1"/>
  <c r="AL19" i="1" s="1"/>
  <c r="AA19" i="1"/>
  <c r="AB19" i="1"/>
  <c r="AF19" i="1"/>
  <c r="AJ19" i="1"/>
  <c r="AK19" i="1"/>
  <c r="U20" i="1"/>
  <c r="V20" i="1"/>
  <c r="W20" i="1"/>
  <c r="X20" i="1"/>
  <c r="Y20" i="1"/>
  <c r="AA20" i="1"/>
  <c r="AB20" i="1"/>
  <c r="AK20" i="1"/>
  <c r="U21" i="1"/>
  <c r="V21" i="1"/>
  <c r="W21" i="1"/>
  <c r="X21" i="1"/>
  <c r="AG21" i="1" s="1"/>
  <c r="Y21" i="1"/>
  <c r="AA21" i="1"/>
  <c r="AB21" i="1"/>
  <c r="AF21" i="1"/>
  <c r="AH21" i="1"/>
  <c r="AI21" i="1"/>
  <c r="AJ21" i="1"/>
  <c r="AK21" i="1"/>
  <c r="AL21" i="1"/>
  <c r="AM21" i="1"/>
  <c r="U22" i="1"/>
  <c r="V22" i="1"/>
  <c r="W22" i="1"/>
  <c r="X22" i="1"/>
  <c r="AG22" i="1" s="1"/>
  <c r="Y22" i="1"/>
  <c r="AL22" i="1" s="1"/>
  <c r="AA22" i="1"/>
  <c r="AB22" i="1"/>
  <c r="AF22" i="1"/>
  <c r="AI22" i="1"/>
  <c r="AJ22" i="1"/>
  <c r="AK22" i="1"/>
  <c r="AM22" i="1"/>
  <c r="U23" i="1"/>
  <c r="V23" i="1"/>
  <c r="W23" i="1"/>
  <c r="X23" i="1"/>
  <c r="Y23" i="1"/>
  <c r="AL23" i="1" s="1"/>
  <c r="AA23" i="1"/>
  <c r="AB23" i="1"/>
  <c r="AF23" i="1"/>
  <c r="AJ23" i="1"/>
  <c r="AK23" i="1"/>
  <c r="U24" i="1"/>
  <c r="V24" i="1"/>
  <c r="W24" i="1"/>
  <c r="X24" i="1"/>
  <c r="Y24" i="1"/>
  <c r="AA24" i="1"/>
  <c r="AB24" i="1"/>
  <c r="U25" i="1"/>
  <c r="V25" i="1"/>
  <c r="W25" i="1"/>
  <c r="X25" i="1"/>
  <c r="AG25" i="1" s="1"/>
  <c r="Y25" i="1"/>
  <c r="AA25" i="1"/>
  <c r="AB25" i="1"/>
  <c r="AF25" i="1"/>
  <c r="AH25" i="1"/>
  <c r="AI25" i="1"/>
  <c r="AJ25" i="1"/>
  <c r="AK25" i="1"/>
  <c r="AL25" i="1"/>
  <c r="AM25" i="1"/>
  <c r="U30" i="1"/>
  <c r="V30" i="1"/>
  <c r="X30" i="1"/>
  <c r="Y30" i="1"/>
  <c r="AL30" i="1" s="1"/>
  <c r="AA30" i="1"/>
  <c r="AB30" i="1"/>
  <c r="AF30" i="1"/>
  <c r="AJ30" i="1"/>
  <c r="AK30" i="1"/>
  <c r="U31" i="1"/>
  <c r="V31" i="1"/>
  <c r="X31" i="1"/>
  <c r="AG31" i="1" s="1"/>
  <c r="Y31" i="1"/>
  <c r="AA31" i="1"/>
  <c r="AB31" i="1"/>
  <c r="AF31" i="1"/>
  <c r="AH31" i="1"/>
  <c r="AI31" i="1"/>
  <c r="AJ31" i="1"/>
  <c r="AK31" i="1"/>
  <c r="AL31" i="1"/>
  <c r="AM31" i="1"/>
  <c r="U32" i="1"/>
  <c r="V32" i="1"/>
  <c r="X32" i="1"/>
  <c r="Y32" i="1"/>
  <c r="AL32" i="1" s="1"/>
  <c r="AA32" i="1"/>
  <c r="AB32" i="1"/>
  <c r="AF32" i="1"/>
  <c r="AJ32" i="1"/>
  <c r="AK32" i="1"/>
  <c r="U33" i="1"/>
  <c r="V33" i="1"/>
  <c r="X33" i="1"/>
  <c r="AG33" i="1" s="1"/>
  <c r="Y33" i="1"/>
  <c r="AA33" i="1"/>
  <c r="AB33" i="1"/>
  <c r="AF33" i="1"/>
  <c r="AH33" i="1"/>
  <c r="AI33" i="1"/>
  <c r="AJ33" i="1"/>
  <c r="AK33" i="1"/>
  <c r="AL33" i="1"/>
  <c r="AM33" i="1"/>
  <c r="U34" i="1"/>
  <c r="V34" i="1"/>
  <c r="X34" i="1"/>
  <c r="Y34" i="1"/>
  <c r="AL34" i="1" s="1"/>
  <c r="AA34" i="1"/>
  <c r="AB34" i="1"/>
  <c r="AF34" i="1"/>
  <c r="AJ34" i="1"/>
  <c r="AK34" i="1"/>
  <c r="U35" i="1"/>
  <c r="V35" i="1"/>
  <c r="X35" i="1"/>
  <c r="AG35" i="1" s="1"/>
  <c r="Y35" i="1"/>
  <c r="AA35" i="1"/>
  <c r="AB35" i="1"/>
  <c r="AF35" i="1"/>
  <c r="AH35" i="1"/>
  <c r="AI35" i="1"/>
  <c r="AJ35" i="1"/>
  <c r="AK35" i="1"/>
  <c r="AL35" i="1"/>
  <c r="AM35" i="1"/>
  <c r="U36" i="1"/>
  <c r="V36" i="1"/>
  <c r="X36" i="1"/>
  <c r="Y36" i="1"/>
  <c r="AL36" i="1" s="1"/>
  <c r="AA36" i="1"/>
  <c r="AB36" i="1"/>
  <c r="AF36" i="1"/>
  <c r="AJ36" i="1"/>
  <c r="AK36" i="1"/>
  <c r="U37" i="1"/>
  <c r="V37" i="1"/>
  <c r="X37" i="1"/>
  <c r="AG37" i="1" s="1"/>
  <c r="Y37" i="1"/>
  <c r="AA37" i="1"/>
  <c r="AB37" i="1"/>
  <c r="AF37" i="1"/>
  <c r="AH37" i="1"/>
  <c r="AI37" i="1"/>
  <c r="AJ37" i="1"/>
  <c r="AK37" i="1"/>
  <c r="AL37" i="1"/>
  <c r="AM37" i="1"/>
  <c r="U38" i="1"/>
  <c r="V38" i="1"/>
  <c r="X38" i="1"/>
  <c r="Y38" i="1"/>
  <c r="AL38" i="1" s="1"/>
  <c r="AA38" i="1"/>
  <c r="AB38" i="1"/>
  <c r="AF38" i="1"/>
  <c r="AJ38" i="1"/>
  <c r="AK38" i="1"/>
  <c r="U39" i="1"/>
  <c r="V39" i="1"/>
  <c r="X39" i="1"/>
  <c r="AG39" i="1" s="1"/>
  <c r="Y39" i="1"/>
  <c r="AA39" i="1"/>
  <c r="AB39" i="1"/>
  <c r="AF39" i="1"/>
  <c r="AH39" i="1"/>
  <c r="AI39" i="1"/>
  <c r="AJ39" i="1"/>
  <c r="AK39" i="1"/>
  <c r="AL39" i="1"/>
  <c r="AM39" i="1"/>
  <c r="U40" i="1"/>
  <c r="V40" i="1"/>
  <c r="X40" i="1"/>
  <c r="Y40" i="1"/>
  <c r="AL40" i="1" s="1"/>
  <c r="AA40" i="1"/>
  <c r="AB40" i="1"/>
  <c r="AF40" i="1"/>
  <c r="AJ40" i="1"/>
  <c r="AK40" i="1"/>
  <c r="U41" i="1"/>
  <c r="V41" i="1"/>
  <c r="X41" i="1"/>
  <c r="AG41" i="1" s="1"/>
  <c r="Y41" i="1"/>
  <c r="AA41" i="1"/>
  <c r="AB41" i="1"/>
  <c r="AF41" i="1"/>
  <c r="AH41" i="1"/>
  <c r="AI41" i="1"/>
  <c r="AJ41" i="1"/>
  <c r="AK41" i="1"/>
  <c r="AL41" i="1"/>
  <c r="AM41" i="1"/>
  <c r="U42" i="1"/>
  <c r="V42" i="1"/>
  <c r="X42" i="1"/>
  <c r="Y42" i="1"/>
  <c r="AL42" i="1" s="1"/>
  <c r="AA42" i="1"/>
  <c r="AB42" i="1"/>
  <c r="AF42" i="1"/>
  <c r="AJ42" i="1"/>
  <c r="AK42" i="1"/>
  <c r="AO47" i="1"/>
  <c r="AP47" i="1"/>
  <c r="AQ47" i="1"/>
  <c r="AR47" i="1"/>
  <c r="AS47" i="1"/>
  <c r="AT47" i="1"/>
  <c r="AU47" i="1"/>
  <c r="AO48" i="1"/>
  <c r="AP48" i="1"/>
  <c r="AQ48" i="1"/>
  <c r="AR48" i="1"/>
  <c r="AS48" i="1"/>
  <c r="AT48" i="1"/>
  <c r="AU48" i="1"/>
  <c r="AO49" i="1"/>
  <c r="AP49" i="1"/>
  <c r="AQ49" i="1"/>
  <c r="AR49" i="1"/>
  <c r="AS49" i="1"/>
  <c r="AT49" i="1"/>
  <c r="AU49" i="1"/>
  <c r="AO50" i="1"/>
  <c r="AP50" i="1"/>
  <c r="AQ50" i="1"/>
  <c r="AR50" i="1"/>
  <c r="AS50" i="1"/>
  <c r="AT50" i="1"/>
  <c r="AU50" i="1"/>
  <c r="AO51" i="1"/>
  <c r="AP51" i="1"/>
  <c r="AQ51" i="1"/>
  <c r="AR51" i="1"/>
  <c r="AS51" i="1"/>
  <c r="AT51" i="1"/>
  <c r="AU51" i="1"/>
  <c r="AO52" i="1"/>
  <c r="AP52" i="1"/>
  <c r="AQ52" i="1"/>
  <c r="AR52" i="1"/>
  <c r="AS52" i="1"/>
  <c r="AT52" i="1"/>
  <c r="AU52" i="1"/>
  <c r="AO53" i="1"/>
  <c r="AP53" i="1"/>
  <c r="AQ53" i="1"/>
  <c r="AR53" i="1"/>
  <c r="AS53" i="1"/>
  <c r="AT53" i="1"/>
  <c r="AU53" i="1"/>
  <c r="BB53" i="1"/>
  <c r="U54" i="1"/>
  <c r="V54" i="1"/>
  <c r="X54" i="1"/>
  <c r="AG54" i="1" s="1"/>
  <c r="Y54" i="1"/>
  <c r="AA54" i="1"/>
  <c r="AB54" i="1"/>
  <c r="AF54" i="1"/>
  <c r="AH54" i="1"/>
  <c r="AI54" i="1"/>
  <c r="AJ54" i="1"/>
  <c r="AK54" i="1"/>
  <c r="AL54" i="1"/>
  <c r="AM54" i="1"/>
  <c r="U55" i="1"/>
  <c r="V55" i="1"/>
  <c r="X55" i="1"/>
  <c r="Y55" i="1"/>
  <c r="AJ55" i="1" s="1"/>
  <c r="AA55" i="1"/>
  <c r="AB55" i="1"/>
  <c r="AF55" i="1"/>
  <c r="U56" i="1"/>
  <c r="V56" i="1"/>
  <c r="X56" i="1"/>
  <c r="AG56" i="1" s="1"/>
  <c r="Y56" i="1"/>
  <c r="AA56" i="1"/>
  <c r="AB56" i="1"/>
  <c r="AF56" i="1"/>
  <c r="AH56" i="1"/>
  <c r="AI56" i="1"/>
  <c r="AJ56" i="1"/>
  <c r="AK56" i="1"/>
  <c r="AL56" i="1"/>
  <c r="AM56" i="1"/>
  <c r="U57" i="1"/>
  <c r="V57" i="1"/>
  <c r="X57" i="1"/>
  <c r="Y57" i="1"/>
  <c r="AA57" i="1"/>
  <c r="AB57" i="1"/>
  <c r="AG57" i="1"/>
  <c r="U58" i="1"/>
  <c r="V58" i="1"/>
  <c r="X58" i="1"/>
  <c r="AG58" i="1" s="1"/>
  <c r="Y58" i="1"/>
  <c r="AA58" i="1"/>
  <c r="AB58" i="1"/>
  <c r="AF58" i="1"/>
  <c r="AH58" i="1"/>
  <c r="AI58" i="1"/>
  <c r="AJ58" i="1"/>
  <c r="AK58" i="1"/>
  <c r="AL58" i="1"/>
  <c r="AM58" i="1"/>
  <c r="U59" i="1"/>
  <c r="V59" i="1"/>
  <c r="X59" i="1"/>
  <c r="Y59" i="1"/>
  <c r="AA59" i="1"/>
  <c r="AB59" i="1"/>
  <c r="AG59" i="1"/>
  <c r="AJ59" i="1"/>
  <c r="AK59" i="1"/>
  <c r="U60" i="1"/>
  <c r="V60" i="1"/>
  <c r="X60" i="1"/>
  <c r="AG60" i="1" s="1"/>
  <c r="Y60" i="1"/>
  <c r="AA60" i="1"/>
  <c r="AB60" i="1"/>
  <c r="AF60" i="1"/>
  <c r="AH60" i="1"/>
  <c r="AI60" i="1"/>
  <c r="AJ60" i="1"/>
  <c r="AK60" i="1"/>
  <c r="AL60" i="1"/>
  <c r="AM60" i="1"/>
  <c r="U61" i="1"/>
  <c r="V61" i="1"/>
  <c r="X61" i="1"/>
  <c r="AH61" i="1" s="1"/>
  <c r="Y61" i="1"/>
  <c r="AA61" i="1"/>
  <c r="AB61" i="1"/>
  <c r="AF61" i="1"/>
  <c r="AJ61" i="1"/>
  <c r="AK61" i="1"/>
  <c r="U62" i="1"/>
  <c r="V62" i="1"/>
  <c r="X62" i="1"/>
  <c r="AG62" i="1" s="1"/>
  <c r="Y62" i="1"/>
  <c r="AA62" i="1"/>
  <c r="AB62" i="1"/>
  <c r="AF62" i="1"/>
  <c r="AH62" i="1"/>
  <c r="AI62" i="1"/>
  <c r="AJ62" i="1"/>
  <c r="AK62" i="1"/>
  <c r="AL62" i="1"/>
  <c r="AM62" i="1"/>
  <c r="U63" i="1"/>
  <c r="V63" i="1"/>
  <c r="X63" i="1"/>
  <c r="Y63" i="1"/>
  <c r="AJ63" i="1" s="1"/>
  <c r="AA63" i="1"/>
  <c r="AB63" i="1"/>
  <c r="AF63" i="1"/>
  <c r="U64" i="1"/>
  <c r="V64" i="1"/>
  <c r="X64" i="1"/>
  <c r="AG64" i="1" s="1"/>
  <c r="Y64" i="1"/>
  <c r="AA64" i="1"/>
  <c r="AB64" i="1"/>
  <c r="AF64" i="1"/>
  <c r="AH64" i="1"/>
  <c r="AI64" i="1"/>
  <c r="AJ64" i="1"/>
  <c r="AK64" i="1"/>
  <c r="AL64" i="1"/>
  <c r="AM64" i="1"/>
  <c r="U65" i="1"/>
  <c r="V65" i="1"/>
  <c r="X65" i="1"/>
  <c r="Y65" i="1"/>
  <c r="AA65" i="1"/>
  <c r="AB65" i="1"/>
  <c r="AG65" i="1"/>
  <c r="U70" i="1"/>
  <c r="V70" i="1"/>
  <c r="Z70" i="1"/>
  <c r="AA70" i="1"/>
  <c r="AB70" i="1"/>
  <c r="AC70" i="1"/>
  <c r="AD70" i="1"/>
  <c r="AO70" i="1"/>
  <c r="AP70" i="1"/>
  <c r="AQ70" i="1"/>
  <c r="AR70" i="1"/>
  <c r="BB70" i="1" s="1"/>
  <c r="AS70" i="1"/>
  <c r="AT70" i="1"/>
  <c r="AU70" i="1"/>
  <c r="AV70" i="1"/>
  <c r="AW70" i="1"/>
  <c r="BC70" i="1"/>
  <c r="BD70" i="1"/>
  <c r="U71" i="1"/>
  <c r="V71" i="1"/>
  <c r="Z71" i="1"/>
  <c r="AC71" i="1" s="1"/>
  <c r="AA71" i="1"/>
  <c r="AB71" i="1"/>
  <c r="AD71" i="1"/>
  <c r="AO71" i="1"/>
  <c r="AP71" i="1"/>
  <c r="AQ71" i="1"/>
  <c r="AR71" i="1"/>
  <c r="BD71" i="1" s="1"/>
  <c r="AS71" i="1"/>
  <c r="AT71" i="1"/>
  <c r="AU71" i="1"/>
  <c r="AV71" i="1"/>
  <c r="AW71" i="1"/>
  <c r="U72" i="1"/>
  <c r="V72" i="1"/>
  <c r="Z72" i="1"/>
  <c r="AC72" i="1" s="1"/>
  <c r="AA72" i="1"/>
  <c r="AB72" i="1"/>
  <c r="AD72" i="1"/>
  <c r="AO72" i="1"/>
  <c r="AP72" i="1"/>
  <c r="AQ72" i="1"/>
  <c r="AR72" i="1"/>
  <c r="BB72" i="1" s="1"/>
  <c r="AS72" i="1"/>
  <c r="AT72" i="1"/>
  <c r="AU72" i="1"/>
  <c r="AV72" i="1"/>
  <c r="AW72" i="1"/>
  <c r="BC72" i="1"/>
  <c r="BD72" i="1"/>
  <c r="U73" i="1"/>
  <c r="V73" i="1"/>
  <c r="Z73" i="1"/>
  <c r="AC73" i="1" s="1"/>
  <c r="AA73" i="1"/>
  <c r="AB73" i="1"/>
  <c r="AD73" i="1"/>
  <c r="AO73" i="1"/>
  <c r="AP73" i="1"/>
  <c r="AQ73" i="1"/>
  <c r="AR73" i="1"/>
  <c r="BD73" i="1" s="1"/>
  <c r="AS73" i="1"/>
  <c r="AT73" i="1"/>
  <c r="AU73" i="1"/>
  <c r="AV73" i="1"/>
  <c r="AW73" i="1"/>
  <c r="U74" i="1"/>
  <c r="V74" i="1"/>
  <c r="Z74" i="1"/>
  <c r="AC74" i="1" s="1"/>
  <c r="AA74" i="1"/>
  <c r="AB74" i="1"/>
  <c r="AD74" i="1"/>
  <c r="AO74" i="1"/>
  <c r="AP74" i="1"/>
  <c r="AQ74" i="1"/>
  <c r="AR74" i="1"/>
  <c r="AS74" i="1"/>
  <c r="AT74" i="1"/>
  <c r="AU74" i="1"/>
  <c r="AW74" i="1"/>
  <c r="U75" i="1"/>
  <c r="V75" i="1"/>
  <c r="Z75" i="1"/>
  <c r="AA75" i="1"/>
  <c r="AB75" i="1"/>
  <c r="AC75" i="1"/>
  <c r="AD75" i="1"/>
  <c r="AO75" i="1"/>
  <c r="AP75" i="1"/>
  <c r="AQ75" i="1"/>
  <c r="AR75" i="1"/>
  <c r="AS75" i="1"/>
  <c r="AV75" i="1" s="1"/>
  <c r="AT75" i="1"/>
  <c r="AU75" i="1"/>
  <c r="AW75" i="1"/>
  <c r="BB75" i="1"/>
  <c r="BC75" i="1"/>
  <c r="U76" i="1"/>
  <c r="V76" i="1"/>
  <c r="Z76" i="1"/>
  <c r="AA76" i="1"/>
  <c r="AB76" i="1"/>
  <c r="AC76" i="1"/>
  <c r="AD76" i="1"/>
  <c r="AO76" i="1"/>
  <c r="AP76" i="1"/>
  <c r="AQ76" i="1"/>
  <c r="AR76" i="1"/>
  <c r="BB76" i="1" s="1"/>
  <c r="AS76" i="1"/>
  <c r="AT76" i="1"/>
  <c r="AU76" i="1"/>
  <c r="AV76" i="1"/>
  <c r="AW76" i="1"/>
  <c r="BC76" i="1"/>
  <c r="BD76" i="1"/>
  <c r="U77" i="1"/>
  <c r="V77" i="1"/>
  <c r="Z77" i="1"/>
  <c r="AC77" i="1" s="1"/>
  <c r="AA77" i="1"/>
  <c r="AB77" i="1"/>
  <c r="AD77" i="1"/>
  <c r="AO77" i="1"/>
  <c r="AP77" i="1"/>
  <c r="AQ77" i="1"/>
  <c r="AR77" i="1"/>
  <c r="BD77" i="1" s="1"/>
  <c r="AS77" i="1"/>
  <c r="AT77" i="1"/>
  <c r="AU77" i="1"/>
  <c r="AV77" i="1"/>
  <c r="AW77" i="1"/>
  <c r="U78" i="1"/>
  <c r="V78" i="1"/>
  <c r="Z78" i="1"/>
  <c r="AC78" i="1" s="1"/>
  <c r="AA78" i="1"/>
  <c r="AB78" i="1"/>
  <c r="AD78" i="1"/>
  <c r="AO78" i="1"/>
  <c r="AP78" i="1"/>
  <c r="AQ78" i="1"/>
  <c r="AR78" i="1"/>
  <c r="AS78" i="1"/>
  <c r="AT78" i="1"/>
  <c r="AU78" i="1"/>
  <c r="AW78" i="1"/>
  <c r="U79" i="1"/>
  <c r="V79" i="1"/>
  <c r="Z79" i="1"/>
  <c r="AA79" i="1"/>
  <c r="AB79" i="1"/>
  <c r="AC79" i="1"/>
  <c r="AD79" i="1"/>
  <c r="AO79" i="1"/>
  <c r="AP79" i="1"/>
  <c r="AQ79" i="1"/>
  <c r="AR79" i="1"/>
  <c r="AS79" i="1"/>
  <c r="AV79" i="1" s="1"/>
  <c r="AT79" i="1"/>
  <c r="AU79" i="1"/>
  <c r="AW79" i="1"/>
  <c r="BB79" i="1"/>
  <c r="BC79" i="1"/>
  <c r="U80" i="1"/>
  <c r="V80" i="1"/>
  <c r="Z80" i="1"/>
  <c r="AA80" i="1"/>
  <c r="AB80" i="1"/>
  <c r="AC80" i="1"/>
  <c r="AD80" i="1"/>
  <c r="AO80" i="1"/>
  <c r="AP80" i="1"/>
  <c r="AQ80" i="1"/>
  <c r="AR80" i="1"/>
  <c r="BB80" i="1" s="1"/>
  <c r="AS80" i="1"/>
  <c r="AT80" i="1"/>
  <c r="AU80" i="1"/>
  <c r="AV80" i="1"/>
  <c r="AW80" i="1"/>
  <c r="BC80" i="1"/>
  <c r="BD80" i="1"/>
  <c r="U81" i="1"/>
  <c r="V81" i="1"/>
  <c r="Z81" i="1"/>
  <c r="AC81" i="1" s="1"/>
  <c r="AA81" i="1"/>
  <c r="AB81" i="1"/>
  <c r="AO81" i="1"/>
  <c r="AP81" i="1"/>
  <c r="AQ81" i="1"/>
  <c r="AR81" i="1"/>
  <c r="AS81" i="1"/>
  <c r="BB81" i="1" s="1"/>
  <c r="AT81" i="1"/>
  <c r="AU81" i="1"/>
  <c r="AV81" i="1"/>
  <c r="AW81" i="1"/>
  <c r="BD81" i="1"/>
  <c r="U82" i="1"/>
  <c r="V82" i="1"/>
  <c r="Z82" i="1"/>
  <c r="AC82" i="1" s="1"/>
  <c r="AA82" i="1"/>
  <c r="AB82" i="1"/>
  <c r="AD82" i="1"/>
  <c r="AO82" i="1"/>
  <c r="AP82" i="1"/>
  <c r="AQ82" i="1"/>
  <c r="AR82" i="1"/>
  <c r="AS82" i="1"/>
  <c r="AT82" i="1"/>
  <c r="AU82" i="1"/>
  <c r="U83" i="1"/>
  <c r="V83" i="1"/>
  <c r="Z83" i="1"/>
  <c r="AA83" i="1"/>
  <c r="AB83" i="1"/>
  <c r="AC83" i="1"/>
  <c r="AD83" i="1"/>
  <c r="AO83" i="1"/>
  <c r="AP83" i="1"/>
  <c r="AQ83" i="1"/>
  <c r="AR83" i="1"/>
  <c r="AS83" i="1"/>
  <c r="AV83" i="1" s="1"/>
  <c r="AT83" i="1"/>
  <c r="AU83" i="1"/>
  <c r="AW83" i="1"/>
  <c r="BB83" i="1"/>
  <c r="BC83" i="1"/>
  <c r="U84" i="1"/>
  <c r="V84" i="1"/>
  <c r="Z84" i="1"/>
  <c r="AA84" i="1"/>
  <c r="AB84" i="1"/>
  <c r="AC84" i="1"/>
  <c r="AD84" i="1"/>
  <c r="AO84" i="1"/>
  <c r="AP84" i="1"/>
  <c r="AQ84" i="1"/>
  <c r="AR84" i="1"/>
  <c r="BB84" i="1" s="1"/>
  <c r="AS84" i="1"/>
  <c r="AT84" i="1"/>
  <c r="AU84" i="1"/>
  <c r="AV84" i="1"/>
  <c r="AW84" i="1"/>
  <c r="BC84" i="1"/>
  <c r="BD84" i="1"/>
  <c r="U85" i="1"/>
  <c r="V85" i="1"/>
  <c r="X85" i="1"/>
  <c r="Y85" i="1"/>
  <c r="AL85" i="1" s="1"/>
  <c r="AA85" i="1"/>
  <c r="AB85" i="1"/>
  <c r="AF85" i="1"/>
  <c r="AJ85" i="1"/>
  <c r="AK85" i="1"/>
  <c r="U86" i="1"/>
  <c r="V86" i="1"/>
  <c r="X86" i="1"/>
  <c r="Y86" i="1"/>
  <c r="AF86" i="1" s="1"/>
  <c r="AA86" i="1"/>
  <c r="AB86" i="1"/>
  <c r="AG86" i="1"/>
  <c r="AH86" i="1"/>
  <c r="AI86" i="1"/>
  <c r="AK86" i="1"/>
  <c r="AL86" i="1"/>
  <c r="AM86" i="1"/>
  <c r="U87" i="1"/>
  <c r="V87" i="1"/>
  <c r="X87" i="1"/>
  <c r="AH87" i="1" s="1"/>
  <c r="Y87" i="1"/>
  <c r="AA87" i="1"/>
  <c r="AB87" i="1"/>
  <c r="AF87" i="1"/>
  <c r="AJ87" i="1"/>
  <c r="AK87" i="1"/>
  <c r="U88" i="1"/>
  <c r="V88" i="1"/>
  <c r="X88" i="1"/>
  <c r="Y88" i="1"/>
  <c r="AF88" i="1" s="1"/>
  <c r="AA88" i="1"/>
  <c r="AB88" i="1"/>
  <c r="AG88" i="1"/>
  <c r="AH88" i="1"/>
  <c r="AI88" i="1"/>
  <c r="AK88" i="1"/>
  <c r="AL88" i="1"/>
  <c r="AM88" i="1"/>
  <c r="U89" i="1"/>
  <c r="V89" i="1"/>
  <c r="X89" i="1"/>
  <c r="Y89" i="1"/>
  <c r="AA89" i="1"/>
  <c r="AB89" i="1"/>
  <c r="AG89" i="1"/>
  <c r="U90" i="1"/>
  <c r="V90" i="1"/>
  <c r="X90" i="1"/>
  <c r="Y90" i="1"/>
  <c r="AF90" i="1" s="1"/>
  <c r="AA90" i="1"/>
  <c r="AB90" i="1"/>
  <c r="AG90" i="1"/>
  <c r="AH90" i="1"/>
  <c r="AI90" i="1"/>
  <c r="AK90" i="1"/>
  <c r="AL90" i="1"/>
  <c r="AM90" i="1"/>
  <c r="U91" i="1"/>
  <c r="V91" i="1"/>
  <c r="X91" i="1"/>
  <c r="AH91" i="1" s="1"/>
  <c r="Y91" i="1"/>
  <c r="AA91" i="1"/>
  <c r="AB91" i="1"/>
  <c r="AF91" i="1"/>
  <c r="AJ91" i="1"/>
  <c r="AK91" i="1"/>
  <c r="U92" i="1"/>
  <c r="V92" i="1"/>
  <c r="X92" i="1"/>
  <c r="Y92" i="1"/>
  <c r="AF92" i="1" s="1"/>
  <c r="AA92" i="1"/>
  <c r="AB92" i="1"/>
  <c r="AG92" i="1"/>
  <c r="AH92" i="1"/>
  <c r="AI92" i="1"/>
  <c r="AK92" i="1"/>
  <c r="AL92" i="1"/>
  <c r="AM92" i="1"/>
  <c r="U93" i="1"/>
  <c r="V93" i="1"/>
  <c r="X93" i="1"/>
  <c r="Y93" i="1"/>
  <c r="AA93" i="1"/>
  <c r="AB93" i="1"/>
  <c r="U94" i="1"/>
  <c r="V94" i="1"/>
  <c r="X94" i="1"/>
  <c r="Y94" i="1"/>
  <c r="AF94" i="1" s="1"/>
  <c r="AA94" i="1"/>
  <c r="AB94" i="1"/>
  <c r="AG94" i="1"/>
  <c r="AH94" i="1"/>
  <c r="AI94" i="1"/>
  <c r="AK94" i="1"/>
  <c r="AL94" i="1"/>
  <c r="AM94" i="1"/>
  <c r="U95" i="1"/>
  <c r="V95" i="1"/>
  <c r="X95" i="1"/>
  <c r="AH95" i="1" s="1"/>
  <c r="Y95" i="1"/>
  <c r="AL95" i="1" s="1"/>
  <c r="AA95" i="1"/>
  <c r="AB95" i="1"/>
  <c r="AF95" i="1"/>
  <c r="AI95" i="1"/>
  <c r="AJ95" i="1"/>
  <c r="AK95" i="1"/>
  <c r="AM95" i="1"/>
  <c r="U96" i="1"/>
  <c r="V96" i="1"/>
  <c r="X96" i="1"/>
  <c r="Y96" i="1"/>
  <c r="AA96" i="1"/>
  <c r="AB96" i="1"/>
  <c r="AG96" i="1"/>
  <c r="AH96" i="1"/>
  <c r="AI96" i="1"/>
  <c r="AK96" i="1"/>
  <c r="AL96" i="1"/>
  <c r="AM96" i="1"/>
  <c r="U97" i="1"/>
  <c r="V97" i="1"/>
  <c r="X97" i="1"/>
  <c r="AH97" i="1" s="1"/>
  <c r="Y97" i="1"/>
  <c r="AL97" i="1" s="1"/>
  <c r="AA97" i="1"/>
  <c r="AB97" i="1"/>
  <c r="AF97" i="1"/>
  <c r="AI97" i="1"/>
  <c r="AJ97" i="1"/>
  <c r="AK97" i="1"/>
  <c r="AM97" i="1"/>
  <c r="U98" i="1"/>
  <c r="V98" i="1"/>
  <c r="X98" i="1"/>
  <c r="Y98" i="1"/>
  <c r="AA98" i="1"/>
  <c r="AB98" i="1"/>
  <c r="AG98" i="1"/>
  <c r="AH98" i="1"/>
  <c r="AI98" i="1"/>
  <c r="AK98" i="1"/>
  <c r="AL98" i="1"/>
  <c r="AM98" i="1"/>
  <c r="U99" i="1"/>
  <c r="V99" i="1"/>
  <c r="X99" i="1"/>
  <c r="AH99" i="1" s="1"/>
  <c r="Y99" i="1"/>
  <c r="AL99" i="1" s="1"/>
  <c r="AA99" i="1"/>
  <c r="AB99" i="1"/>
  <c r="AF99" i="1"/>
  <c r="AI99" i="1"/>
  <c r="AJ99" i="1"/>
  <c r="AK99" i="1"/>
  <c r="AM99" i="1"/>
  <c r="U100" i="1"/>
  <c r="V100" i="1"/>
  <c r="X100" i="1"/>
  <c r="Y100" i="1"/>
  <c r="AA100" i="1"/>
  <c r="AB100" i="1"/>
  <c r="AG100" i="1"/>
  <c r="AH100" i="1"/>
  <c r="AI100" i="1"/>
  <c r="AK100" i="1"/>
  <c r="AL100" i="1"/>
  <c r="AM100" i="1"/>
  <c r="U101" i="1"/>
  <c r="V101" i="1"/>
  <c r="X101" i="1"/>
  <c r="AH101" i="1" s="1"/>
  <c r="Y101" i="1"/>
  <c r="AL101" i="1" s="1"/>
  <c r="AA101" i="1"/>
  <c r="AB101" i="1"/>
  <c r="AF101" i="1"/>
  <c r="AI101" i="1"/>
  <c r="AJ101" i="1"/>
  <c r="AK101" i="1"/>
  <c r="AM101" i="1"/>
  <c r="U102" i="1"/>
  <c r="V102" i="1"/>
  <c r="X102" i="1"/>
  <c r="Y102" i="1"/>
  <c r="AA102" i="1"/>
  <c r="AB102" i="1"/>
  <c r="AG102" i="1"/>
  <c r="AH102" i="1"/>
  <c r="AI102" i="1"/>
  <c r="AK102" i="1"/>
  <c r="AL102" i="1"/>
  <c r="AM102" i="1"/>
  <c r="U103" i="1"/>
  <c r="V103" i="1"/>
  <c r="X103" i="1"/>
  <c r="AH103" i="1" s="1"/>
  <c r="Y103" i="1"/>
  <c r="AL103" i="1" s="1"/>
  <c r="AA103" i="1"/>
  <c r="AB103" i="1"/>
  <c r="AF103" i="1"/>
  <c r="AI103" i="1"/>
  <c r="AJ103" i="1"/>
  <c r="AK103" i="1"/>
  <c r="AM103" i="1"/>
  <c r="U104" i="1"/>
  <c r="V104" i="1"/>
  <c r="X104" i="1"/>
  <c r="Y104" i="1"/>
  <c r="AA104" i="1"/>
  <c r="AB104" i="1"/>
  <c r="AG104" i="1"/>
  <c r="AH104" i="1"/>
  <c r="AI104" i="1"/>
  <c r="AK104" i="1"/>
  <c r="AL104" i="1"/>
  <c r="AM104" i="1"/>
  <c r="U105" i="1"/>
  <c r="V105" i="1"/>
  <c r="X105" i="1"/>
  <c r="AH105" i="1" s="1"/>
  <c r="Y105" i="1"/>
  <c r="AL105" i="1" s="1"/>
  <c r="AA105" i="1"/>
  <c r="AB105" i="1"/>
  <c r="AF105" i="1"/>
  <c r="AI105" i="1"/>
  <c r="AJ105" i="1"/>
  <c r="AK105" i="1"/>
  <c r="AM105" i="1"/>
  <c r="U106" i="1"/>
  <c r="V106" i="1"/>
  <c r="X106" i="1"/>
  <c r="Y106" i="1"/>
  <c r="AA106" i="1"/>
  <c r="AB106" i="1"/>
  <c r="AG106" i="1"/>
  <c r="AH106" i="1"/>
  <c r="AI106" i="1"/>
  <c r="AK106" i="1"/>
  <c r="AL106" i="1"/>
  <c r="AM106" i="1"/>
  <c r="U107" i="1"/>
  <c r="V107" i="1"/>
  <c r="X107" i="1"/>
  <c r="AH107" i="1" s="1"/>
  <c r="Y107" i="1"/>
  <c r="AL107" i="1" s="1"/>
  <c r="AA107" i="1"/>
  <c r="AB107" i="1"/>
  <c r="AF107" i="1"/>
  <c r="AI107" i="1"/>
  <c r="AJ107" i="1"/>
  <c r="AK107" i="1"/>
  <c r="AM107" i="1"/>
  <c r="U108" i="1"/>
  <c r="V108" i="1"/>
  <c r="X108" i="1"/>
  <c r="Y108" i="1"/>
  <c r="AA108" i="1"/>
  <c r="AB108" i="1"/>
  <c r="AG108" i="1"/>
  <c r="AH108" i="1"/>
  <c r="AI108" i="1"/>
  <c r="AK108" i="1"/>
  <c r="AL108" i="1"/>
  <c r="AM108" i="1"/>
  <c r="U109" i="1"/>
  <c r="V109" i="1"/>
  <c r="X109" i="1"/>
  <c r="AH109" i="1" s="1"/>
  <c r="Y109" i="1"/>
  <c r="AL109" i="1" s="1"/>
  <c r="AA109" i="1"/>
  <c r="AB109" i="1"/>
  <c r="AF109" i="1"/>
  <c r="AI109" i="1"/>
  <c r="AJ109" i="1"/>
  <c r="AK109" i="1"/>
  <c r="AM109" i="1"/>
  <c r="U110" i="1"/>
  <c r="V110" i="1"/>
  <c r="X110" i="1"/>
  <c r="Y110" i="1"/>
  <c r="AA110" i="1"/>
  <c r="AB110" i="1"/>
  <c r="AG110" i="1"/>
  <c r="AH110" i="1"/>
  <c r="AI110" i="1"/>
  <c r="AK110" i="1"/>
  <c r="AL110" i="1"/>
  <c r="AM110" i="1"/>
  <c r="U111" i="1"/>
  <c r="V111" i="1"/>
  <c r="X111" i="1"/>
  <c r="AH111" i="1" s="1"/>
  <c r="Y111" i="1"/>
  <c r="AL111" i="1" s="1"/>
  <c r="AA111" i="1"/>
  <c r="AB111" i="1"/>
  <c r="AF111" i="1"/>
  <c r="AI111" i="1"/>
  <c r="AJ111" i="1"/>
  <c r="AK111" i="1"/>
  <c r="AM111" i="1"/>
  <c r="U116" i="1"/>
  <c r="V116" i="1"/>
  <c r="X116" i="1"/>
  <c r="Y116" i="1"/>
  <c r="AA116" i="1"/>
  <c r="AB116" i="1"/>
  <c r="AG116" i="1"/>
  <c r="AH116" i="1"/>
  <c r="AI116" i="1"/>
  <c r="AK116" i="1"/>
  <c r="AL116" i="1"/>
  <c r="AM116" i="1"/>
  <c r="U117" i="1"/>
  <c r="V117" i="1"/>
  <c r="X117" i="1"/>
  <c r="AH117" i="1" s="1"/>
  <c r="Y117" i="1"/>
  <c r="AA117" i="1"/>
  <c r="AB117" i="1"/>
  <c r="AF117" i="1"/>
  <c r="AI117" i="1"/>
  <c r="AJ117" i="1"/>
  <c r="AK117" i="1"/>
  <c r="AL117" i="1"/>
  <c r="AM117" i="1"/>
  <c r="U118" i="1"/>
  <c r="V118" i="1"/>
  <c r="X118" i="1"/>
  <c r="Y118" i="1"/>
  <c r="AF118" i="1" s="1"/>
  <c r="AA118" i="1"/>
  <c r="AB118" i="1"/>
  <c r="AG118" i="1"/>
  <c r="AH118" i="1"/>
  <c r="AI118" i="1"/>
  <c r="AK118" i="1"/>
  <c r="AL118" i="1"/>
  <c r="AM118" i="1"/>
  <c r="U119" i="1"/>
  <c r="V119" i="1"/>
  <c r="X119" i="1"/>
  <c r="Y119" i="1"/>
  <c r="AL119" i="1" s="1"/>
  <c r="AA119" i="1"/>
  <c r="AB119" i="1"/>
  <c r="AF119" i="1"/>
  <c r="AJ119" i="1"/>
  <c r="AK119" i="1"/>
  <c r="U120" i="1"/>
  <c r="V120" i="1"/>
  <c r="X120" i="1"/>
  <c r="Y120" i="1"/>
  <c r="AF120" i="1" s="1"/>
  <c r="AA120" i="1"/>
  <c r="AB120" i="1"/>
  <c r="AG120" i="1"/>
  <c r="AH120" i="1"/>
  <c r="AI120" i="1"/>
  <c r="AK120" i="1"/>
  <c r="AL120" i="1"/>
  <c r="AM120" i="1"/>
  <c r="U125" i="1"/>
  <c r="V125" i="1"/>
  <c r="X125" i="1"/>
  <c r="Y125" i="1"/>
  <c r="AL125" i="1" s="1"/>
  <c r="AA125" i="1"/>
  <c r="AB125" i="1"/>
  <c r="AF125" i="1"/>
  <c r="AJ125" i="1"/>
  <c r="AK125" i="1"/>
  <c r="U126" i="1"/>
  <c r="V126" i="1"/>
  <c r="X126" i="1"/>
  <c r="Y126" i="1"/>
  <c r="AF126" i="1" s="1"/>
  <c r="AA126" i="1"/>
  <c r="AB126" i="1"/>
  <c r="AG126" i="1"/>
  <c r="AH126" i="1"/>
  <c r="AI126" i="1"/>
  <c r="AK126" i="1"/>
  <c r="AL126" i="1"/>
  <c r="AM126" i="1"/>
  <c r="U127" i="1"/>
  <c r="V127" i="1"/>
  <c r="X127" i="1"/>
  <c r="Y127" i="1"/>
  <c r="AL127" i="1" s="1"/>
  <c r="AA127" i="1"/>
  <c r="AB127" i="1"/>
  <c r="AF127" i="1"/>
  <c r="AJ127" i="1"/>
  <c r="AK127" i="1"/>
  <c r="U128" i="1"/>
  <c r="V128" i="1"/>
  <c r="X128" i="1"/>
  <c r="Y128" i="1"/>
  <c r="AF128" i="1" s="1"/>
  <c r="AA128" i="1"/>
  <c r="AB128" i="1"/>
  <c r="AG128" i="1"/>
  <c r="AH128" i="1"/>
  <c r="AI128" i="1"/>
  <c r="AK128" i="1"/>
  <c r="AL128" i="1"/>
  <c r="AM128" i="1"/>
  <c r="U129" i="1"/>
  <c r="V129" i="1"/>
  <c r="X129" i="1"/>
  <c r="Y129" i="1"/>
  <c r="AL129" i="1" s="1"/>
  <c r="AA129" i="1"/>
  <c r="AB129" i="1"/>
  <c r="AF129" i="1"/>
  <c r="AJ129" i="1"/>
  <c r="AK129" i="1"/>
  <c r="U130" i="1"/>
  <c r="V130" i="1"/>
  <c r="X130" i="1"/>
  <c r="Y130" i="1"/>
  <c r="AF130" i="1" s="1"/>
  <c r="AA130" i="1"/>
  <c r="AB130" i="1"/>
  <c r="AG130" i="1"/>
  <c r="AH130" i="1"/>
  <c r="AI130" i="1"/>
  <c r="AK130" i="1"/>
  <c r="AL130" i="1"/>
  <c r="AM130" i="1"/>
  <c r="U131" i="1"/>
  <c r="V131" i="1"/>
  <c r="X131" i="1"/>
  <c r="Y131" i="1"/>
  <c r="AL131" i="1" s="1"/>
  <c r="AA131" i="1"/>
  <c r="AB131" i="1"/>
  <c r="AF131" i="1"/>
  <c r="AJ131" i="1"/>
  <c r="AK131" i="1"/>
  <c r="U132" i="1"/>
  <c r="V132" i="1"/>
  <c r="X132" i="1"/>
  <c r="Y132" i="1"/>
  <c r="AF132" i="1" s="1"/>
  <c r="AA132" i="1"/>
  <c r="AB132" i="1"/>
  <c r="AG132" i="1"/>
  <c r="AH132" i="1"/>
  <c r="AI132" i="1"/>
  <c r="AK132" i="1"/>
  <c r="AL132" i="1"/>
  <c r="AM132" i="1"/>
  <c r="U133" i="1"/>
  <c r="V133" i="1"/>
  <c r="X133" i="1"/>
  <c r="Y133" i="1"/>
  <c r="AL133" i="1" s="1"/>
  <c r="AA133" i="1"/>
  <c r="AB133" i="1"/>
  <c r="AF133" i="1"/>
  <c r="AJ133" i="1"/>
  <c r="AK133" i="1"/>
  <c r="U134" i="1"/>
  <c r="V134" i="1"/>
  <c r="X134" i="1"/>
  <c r="Y134" i="1"/>
  <c r="AF134" i="1" s="1"/>
  <c r="AA134" i="1"/>
  <c r="AB134" i="1"/>
  <c r="AG134" i="1"/>
  <c r="AH134" i="1"/>
  <c r="AI134" i="1"/>
  <c r="AK134" i="1"/>
  <c r="AL134" i="1"/>
  <c r="AM134" i="1"/>
  <c r="U135" i="1"/>
  <c r="V135" i="1"/>
  <c r="X135" i="1"/>
  <c r="Y135" i="1"/>
  <c r="AL135" i="1" s="1"/>
  <c r="AA135" i="1"/>
  <c r="AB135" i="1"/>
  <c r="AF135" i="1"/>
  <c r="AJ135" i="1"/>
  <c r="AK135" i="1"/>
  <c r="U136" i="1"/>
  <c r="V136" i="1"/>
  <c r="X136" i="1"/>
  <c r="Y136" i="1"/>
  <c r="AF136" i="1" s="1"/>
  <c r="AA136" i="1"/>
  <c r="AB136" i="1"/>
  <c r="AG136" i="1"/>
  <c r="AH136" i="1"/>
  <c r="AI136" i="1"/>
  <c r="AK136" i="1"/>
  <c r="AL136" i="1"/>
  <c r="AM136" i="1"/>
  <c r="U137" i="1"/>
  <c r="V137" i="1"/>
  <c r="X137" i="1"/>
  <c r="Y137" i="1"/>
  <c r="AL137" i="1" s="1"/>
  <c r="AA137" i="1"/>
  <c r="AB137" i="1"/>
  <c r="AF137" i="1"/>
  <c r="AJ137" i="1"/>
  <c r="AK137" i="1"/>
  <c r="U138" i="1"/>
  <c r="V138" i="1"/>
  <c r="X138" i="1"/>
  <c r="Y138" i="1"/>
  <c r="AF138" i="1" s="1"/>
  <c r="AA138" i="1"/>
  <c r="AB138" i="1"/>
  <c r="AG138" i="1"/>
  <c r="AH138" i="1"/>
  <c r="AI138" i="1"/>
  <c r="AK138" i="1"/>
  <c r="AL138" i="1"/>
  <c r="AM138" i="1"/>
  <c r="U139" i="1"/>
  <c r="V139" i="1"/>
  <c r="X139" i="1"/>
  <c r="Y139" i="1"/>
  <c r="AL139" i="1" s="1"/>
  <c r="AA139" i="1"/>
  <c r="AB139" i="1"/>
  <c r="AF139" i="1"/>
  <c r="AJ139" i="1"/>
  <c r="AK139" i="1"/>
  <c r="U140" i="1"/>
  <c r="V140" i="1"/>
  <c r="X140" i="1"/>
  <c r="Y140" i="1"/>
  <c r="AF140" i="1" s="1"/>
  <c r="AA140" i="1"/>
  <c r="AB140" i="1"/>
  <c r="AG140" i="1"/>
  <c r="AH140" i="1"/>
  <c r="AI140" i="1"/>
  <c r="AK140" i="1"/>
  <c r="AL140" i="1"/>
  <c r="AM140" i="1"/>
  <c r="U141" i="1"/>
  <c r="V141" i="1"/>
  <c r="X141" i="1"/>
  <c r="Y141" i="1"/>
  <c r="AL141" i="1" s="1"/>
  <c r="AA141" i="1"/>
  <c r="AB141" i="1"/>
  <c r="AF141" i="1"/>
  <c r="AJ141" i="1"/>
  <c r="AK141" i="1"/>
  <c r="U142" i="1"/>
  <c r="V142" i="1"/>
  <c r="X142" i="1"/>
  <c r="Y142" i="1"/>
  <c r="AF142" i="1" s="1"/>
  <c r="AA142" i="1"/>
  <c r="AB142" i="1"/>
  <c r="AG142" i="1"/>
  <c r="AH142" i="1"/>
  <c r="AI142" i="1"/>
  <c r="AK142" i="1"/>
  <c r="AL142" i="1"/>
  <c r="AM142" i="1"/>
  <c r="U143" i="1"/>
  <c r="V143" i="1"/>
  <c r="X143" i="1"/>
  <c r="Y143" i="1"/>
  <c r="AL143" i="1" s="1"/>
  <c r="AA143" i="1"/>
  <c r="AB143" i="1"/>
  <c r="AF143" i="1"/>
  <c r="AJ143" i="1"/>
  <c r="AK143" i="1"/>
  <c r="U144" i="1"/>
  <c r="V144" i="1"/>
  <c r="X144" i="1"/>
  <c r="Y144" i="1"/>
  <c r="AF144" i="1" s="1"/>
  <c r="AA144" i="1"/>
  <c r="AB144" i="1"/>
  <c r="AG144" i="1"/>
  <c r="AH144" i="1"/>
  <c r="AI144" i="1"/>
  <c r="AK144" i="1"/>
  <c r="AL144" i="1"/>
  <c r="AM144" i="1"/>
  <c r="U149" i="1"/>
  <c r="V149" i="1"/>
  <c r="X149" i="1"/>
  <c r="Y149" i="1"/>
  <c r="AL149" i="1" s="1"/>
  <c r="AA149" i="1"/>
  <c r="AB149" i="1"/>
  <c r="AF149" i="1"/>
  <c r="AJ149" i="1"/>
  <c r="AK149" i="1"/>
  <c r="U150" i="1"/>
  <c r="V150" i="1"/>
  <c r="X150" i="1"/>
  <c r="Y150" i="1"/>
  <c r="AF150" i="1" s="1"/>
  <c r="AA150" i="1"/>
  <c r="AB150" i="1"/>
  <c r="AG150" i="1"/>
  <c r="AH150" i="1"/>
  <c r="AI150" i="1"/>
  <c r="AK150" i="1"/>
  <c r="AL150" i="1"/>
  <c r="AM150" i="1"/>
  <c r="U151" i="1"/>
  <c r="V151" i="1"/>
  <c r="X151" i="1"/>
  <c r="Y151" i="1"/>
  <c r="AL151" i="1" s="1"/>
  <c r="AA151" i="1"/>
  <c r="AB151" i="1"/>
  <c r="AF151" i="1"/>
  <c r="AJ151" i="1"/>
  <c r="AK151" i="1"/>
  <c r="U152" i="1"/>
  <c r="V152" i="1"/>
  <c r="X152" i="1"/>
  <c r="Y152" i="1"/>
  <c r="AF152" i="1" s="1"/>
  <c r="AA152" i="1"/>
  <c r="AB152" i="1"/>
  <c r="AG152" i="1"/>
  <c r="AH152" i="1"/>
  <c r="AI152" i="1"/>
  <c r="AK152" i="1"/>
  <c r="AL152" i="1"/>
  <c r="AM152" i="1"/>
  <c r="U153" i="1"/>
  <c r="V153" i="1"/>
  <c r="X153" i="1"/>
  <c r="Y153" i="1"/>
  <c r="AL153" i="1" s="1"/>
  <c r="AA153" i="1"/>
  <c r="AB153" i="1"/>
  <c r="AF153" i="1"/>
  <c r="AJ153" i="1"/>
  <c r="AK153" i="1"/>
  <c r="U154" i="1"/>
  <c r="V154" i="1"/>
  <c r="X154" i="1"/>
  <c r="Y154" i="1"/>
  <c r="AF154" i="1" s="1"/>
  <c r="AA154" i="1"/>
  <c r="AB154" i="1"/>
  <c r="AG154" i="1"/>
  <c r="AH154" i="1"/>
  <c r="AI154" i="1"/>
  <c r="AK154" i="1"/>
  <c r="AL154" i="1"/>
  <c r="AM154" i="1"/>
  <c r="U155" i="1"/>
  <c r="V155" i="1"/>
  <c r="X155" i="1"/>
  <c r="Y155" i="1"/>
  <c r="AL155" i="1" s="1"/>
  <c r="AA155" i="1"/>
  <c r="AB155" i="1"/>
  <c r="AF155" i="1"/>
  <c r="AJ155" i="1"/>
  <c r="AK155" i="1"/>
  <c r="U156" i="1"/>
  <c r="V156" i="1"/>
  <c r="X156" i="1"/>
  <c r="Y156" i="1"/>
  <c r="AF156" i="1" s="1"/>
  <c r="AA156" i="1"/>
  <c r="AB156" i="1"/>
  <c r="AG156" i="1"/>
  <c r="AH156" i="1"/>
  <c r="AI156" i="1"/>
  <c r="AK156" i="1"/>
  <c r="AL156" i="1"/>
  <c r="AM156" i="1"/>
  <c r="U161" i="1"/>
  <c r="V161" i="1"/>
  <c r="X161" i="1"/>
  <c r="Y161" i="1"/>
  <c r="AL161" i="1" s="1"/>
  <c r="AA161" i="1"/>
  <c r="AB161" i="1"/>
  <c r="AF161" i="1"/>
  <c r="AJ161" i="1"/>
  <c r="AK161" i="1"/>
  <c r="U162" i="1"/>
  <c r="V162" i="1"/>
  <c r="X162" i="1"/>
  <c r="Y162" i="1"/>
  <c r="AF162" i="1" s="1"/>
  <c r="AA162" i="1"/>
  <c r="AB162" i="1"/>
  <c r="AG162" i="1"/>
  <c r="AH162" i="1"/>
  <c r="AI162" i="1"/>
  <c r="AK162" i="1"/>
  <c r="AL162" i="1"/>
  <c r="AM162" i="1"/>
  <c r="U163" i="1"/>
  <c r="V163" i="1"/>
  <c r="X163" i="1"/>
  <c r="Y163" i="1"/>
  <c r="AL163" i="1" s="1"/>
  <c r="AA163" i="1"/>
  <c r="AB163" i="1"/>
  <c r="AF163" i="1"/>
  <c r="AJ163" i="1"/>
  <c r="AK163" i="1"/>
  <c r="U164" i="1"/>
  <c r="V164" i="1"/>
  <c r="X164" i="1"/>
  <c r="Y164" i="1"/>
  <c r="AF164" i="1" s="1"/>
  <c r="AA164" i="1"/>
  <c r="AB164" i="1"/>
  <c r="AG164" i="1"/>
  <c r="AH164" i="1"/>
  <c r="AI164" i="1"/>
  <c r="AK164" i="1"/>
  <c r="AL164" i="1"/>
  <c r="AM164" i="1"/>
  <c r="U165" i="1"/>
  <c r="V165" i="1"/>
  <c r="X165" i="1"/>
  <c r="Y165" i="1"/>
  <c r="AL165" i="1" s="1"/>
  <c r="AA165" i="1"/>
  <c r="AB165" i="1"/>
  <c r="AF165" i="1"/>
  <c r="AJ165" i="1"/>
  <c r="AK165" i="1"/>
  <c r="U166" i="1"/>
  <c r="V166" i="1"/>
  <c r="X166" i="1"/>
  <c r="Y166" i="1"/>
  <c r="AF166" i="1" s="1"/>
  <c r="AA166" i="1"/>
  <c r="AB166" i="1"/>
  <c r="AG166" i="1"/>
  <c r="AH166" i="1"/>
  <c r="AI166" i="1"/>
  <c r="AK166" i="1"/>
  <c r="AL166" i="1"/>
  <c r="AM166" i="1"/>
  <c r="U167" i="1"/>
  <c r="V167" i="1"/>
  <c r="X167" i="1"/>
  <c r="Y167" i="1"/>
  <c r="AL167" i="1" s="1"/>
  <c r="AA167" i="1"/>
  <c r="AB167" i="1"/>
  <c r="AF167" i="1"/>
  <c r="AJ167" i="1"/>
  <c r="AK167" i="1"/>
  <c r="U168" i="1"/>
  <c r="V168" i="1"/>
  <c r="X168" i="1"/>
  <c r="Y168" i="1"/>
  <c r="AF168" i="1" s="1"/>
  <c r="AA168" i="1"/>
  <c r="AB168" i="1"/>
  <c r="AG168" i="1"/>
  <c r="AH168" i="1"/>
  <c r="AI168" i="1"/>
  <c r="AK168" i="1"/>
  <c r="AL168" i="1"/>
  <c r="AM168" i="1"/>
  <c r="U173" i="1"/>
  <c r="V173" i="1"/>
  <c r="Z173" i="1"/>
  <c r="AC173" i="1" s="1"/>
  <c r="AA173" i="1"/>
  <c r="AB173" i="1"/>
  <c r="AO173" i="1"/>
  <c r="AP173" i="1"/>
  <c r="AQ173" i="1"/>
  <c r="AR173" i="1"/>
  <c r="AS173" i="1"/>
  <c r="BB173" i="1" s="1"/>
  <c r="AT173" i="1"/>
  <c r="AU173" i="1"/>
  <c r="AV173" i="1"/>
  <c r="AW173" i="1"/>
  <c r="BD173" i="1"/>
  <c r="U174" i="1"/>
  <c r="V174" i="1"/>
  <c r="Z174" i="1"/>
  <c r="AC174" i="1" s="1"/>
  <c r="AA174" i="1"/>
  <c r="AB174" i="1"/>
  <c r="AD174" i="1"/>
  <c r="AO174" i="1"/>
  <c r="AP174" i="1"/>
  <c r="AQ174" i="1"/>
  <c r="AR174" i="1"/>
  <c r="AS174" i="1"/>
  <c r="AT174" i="1"/>
  <c r="AU174" i="1"/>
  <c r="BB174" i="1"/>
  <c r="U175" i="1"/>
  <c r="V175" i="1"/>
  <c r="Z175" i="1"/>
  <c r="AA175" i="1"/>
  <c r="AB175" i="1"/>
  <c r="AC175" i="1"/>
  <c r="AD175" i="1"/>
  <c r="AO175" i="1"/>
  <c r="AP175" i="1"/>
  <c r="AQ175" i="1"/>
  <c r="AR175" i="1"/>
  <c r="AS175" i="1"/>
  <c r="AV175" i="1" s="1"/>
  <c r="AT175" i="1"/>
  <c r="AU175" i="1"/>
  <c r="AW175" i="1"/>
  <c r="BB175" i="1"/>
  <c r="BC175" i="1"/>
  <c r="U176" i="1"/>
  <c r="V176" i="1"/>
  <c r="Z176" i="1"/>
  <c r="AC176" i="1" s="1"/>
  <c r="AA176" i="1"/>
  <c r="AB176" i="1"/>
  <c r="AD176" i="1"/>
  <c r="AO176" i="1"/>
  <c r="AP176" i="1"/>
  <c r="AQ176" i="1"/>
  <c r="AR176" i="1"/>
  <c r="BB176" i="1" s="1"/>
  <c r="AS176" i="1"/>
  <c r="AT176" i="1"/>
  <c r="AU176" i="1"/>
  <c r="AV176" i="1"/>
  <c r="AW176" i="1"/>
  <c r="BC176" i="1"/>
  <c r="U177" i="1"/>
  <c r="V177" i="1"/>
  <c r="Z177" i="1"/>
  <c r="AA177" i="1"/>
  <c r="AB177" i="1"/>
  <c r="AO177" i="1"/>
  <c r="AP177" i="1"/>
  <c r="AQ177" i="1"/>
  <c r="AR177" i="1"/>
  <c r="BD177" i="1" s="1"/>
  <c r="AS177" i="1"/>
  <c r="AT177" i="1"/>
  <c r="AU177" i="1"/>
  <c r="AW177" i="1"/>
  <c r="U178" i="1"/>
  <c r="V178" i="1"/>
  <c r="Z178" i="1"/>
  <c r="AC178" i="1" s="1"/>
  <c r="AA178" i="1"/>
  <c r="AB178" i="1"/>
  <c r="AD178" i="1"/>
  <c r="AO178" i="1"/>
  <c r="AP178" i="1"/>
  <c r="AQ178" i="1"/>
  <c r="AR178" i="1"/>
  <c r="AS178" i="1"/>
  <c r="AT178" i="1"/>
  <c r="AU178" i="1"/>
  <c r="U179" i="1"/>
  <c r="V179" i="1"/>
  <c r="Z179" i="1"/>
  <c r="AA179" i="1"/>
  <c r="AB179" i="1"/>
  <c r="AC179" i="1"/>
  <c r="AD179" i="1"/>
  <c r="AO179" i="1"/>
  <c r="AP179" i="1"/>
  <c r="AQ179" i="1"/>
  <c r="AR179" i="1"/>
  <c r="AS179" i="1"/>
  <c r="AV179" i="1" s="1"/>
  <c r="AT179" i="1"/>
  <c r="AU179" i="1"/>
  <c r="AW179" i="1"/>
  <c r="BB179" i="1"/>
  <c r="BC179" i="1"/>
  <c r="U180" i="1"/>
  <c r="V180" i="1"/>
  <c r="Z180" i="1"/>
  <c r="AC180" i="1" s="1"/>
  <c r="AA180" i="1"/>
  <c r="AB180" i="1"/>
  <c r="AO180" i="1"/>
  <c r="AP180" i="1"/>
  <c r="AQ180" i="1"/>
  <c r="AR180" i="1"/>
  <c r="AS180" i="1"/>
  <c r="AT180" i="1"/>
  <c r="AU180" i="1"/>
  <c r="AV180" i="1"/>
  <c r="AW180" i="1"/>
  <c r="U181" i="1"/>
  <c r="V181" i="1"/>
  <c r="X181" i="1"/>
  <c r="Y181" i="1"/>
  <c r="AA181" i="1"/>
  <c r="AB181" i="1"/>
  <c r="AG181" i="1"/>
  <c r="AJ181" i="1"/>
  <c r="U182" i="1"/>
  <c r="V182" i="1"/>
  <c r="X182" i="1"/>
  <c r="Y182" i="1"/>
  <c r="AF182" i="1" s="1"/>
  <c r="AA182" i="1"/>
  <c r="AB182" i="1"/>
  <c r="AG182" i="1"/>
  <c r="AH182" i="1"/>
  <c r="AI182" i="1"/>
  <c r="AK182" i="1"/>
  <c r="AL182" i="1"/>
  <c r="AM182" i="1"/>
  <c r="U183" i="1"/>
  <c r="V183" i="1"/>
  <c r="X183" i="1"/>
  <c r="Y183" i="1"/>
  <c r="AA183" i="1"/>
  <c r="AB183" i="1"/>
  <c r="AF183" i="1"/>
  <c r="AJ183" i="1"/>
  <c r="AK183" i="1"/>
  <c r="U184" i="1"/>
  <c r="V184" i="1"/>
  <c r="X184" i="1"/>
  <c r="Y184" i="1"/>
  <c r="AF184" i="1" s="1"/>
  <c r="AA184" i="1"/>
  <c r="AB184" i="1"/>
  <c r="AG184" i="1"/>
  <c r="AH184" i="1"/>
  <c r="AI184" i="1"/>
  <c r="AK184" i="1"/>
  <c r="AL184" i="1"/>
  <c r="AM184" i="1"/>
  <c r="U185" i="1"/>
  <c r="V185" i="1"/>
  <c r="X185" i="1"/>
  <c r="Y185" i="1"/>
  <c r="AA185" i="1"/>
  <c r="AB185" i="1"/>
  <c r="AG185" i="1"/>
  <c r="AJ185" i="1"/>
  <c r="U186" i="1"/>
  <c r="V186" i="1"/>
  <c r="X186" i="1"/>
  <c r="Y186" i="1"/>
  <c r="AF186" i="1" s="1"/>
  <c r="AA186" i="1"/>
  <c r="AB186" i="1"/>
  <c r="AG186" i="1"/>
  <c r="AH186" i="1"/>
  <c r="AI186" i="1"/>
  <c r="AK186" i="1"/>
  <c r="AL186" i="1"/>
  <c r="AM186" i="1"/>
  <c r="U187" i="1"/>
  <c r="V187" i="1"/>
  <c r="X187" i="1"/>
  <c r="Y187" i="1"/>
  <c r="AA187" i="1"/>
  <c r="AB187" i="1"/>
  <c r="AF187" i="1"/>
  <c r="AJ187" i="1"/>
  <c r="AK187" i="1"/>
  <c r="U188" i="1"/>
  <c r="V188" i="1"/>
  <c r="X188" i="1"/>
  <c r="Y188" i="1"/>
  <c r="AF188" i="1" s="1"/>
  <c r="AA188" i="1"/>
  <c r="AB188" i="1"/>
  <c r="AG188" i="1"/>
  <c r="AH188" i="1"/>
  <c r="AI188" i="1"/>
  <c r="AK188" i="1"/>
  <c r="AL188" i="1"/>
  <c r="AM188" i="1"/>
  <c r="U189" i="1"/>
  <c r="V189" i="1"/>
  <c r="X189" i="1"/>
  <c r="Y189" i="1"/>
  <c r="AA189" i="1"/>
  <c r="AB189" i="1"/>
  <c r="AG189" i="1"/>
  <c r="AJ189" i="1"/>
  <c r="U190" i="1"/>
  <c r="V190" i="1"/>
  <c r="X190" i="1"/>
  <c r="Y190" i="1"/>
  <c r="AA190" i="1"/>
  <c r="AB190" i="1"/>
  <c r="AG190" i="1"/>
  <c r="AH190" i="1"/>
  <c r="AI190" i="1"/>
  <c r="AK190" i="1"/>
  <c r="AL190" i="1"/>
  <c r="AM190" i="1"/>
  <c r="U191" i="1"/>
  <c r="V191" i="1"/>
  <c r="X191" i="1"/>
  <c r="Y191" i="1"/>
  <c r="AL191" i="1" s="1"/>
  <c r="AA191" i="1"/>
  <c r="AB191" i="1"/>
  <c r="AF191" i="1"/>
  <c r="AI191" i="1"/>
  <c r="AJ191" i="1"/>
  <c r="AK191" i="1"/>
  <c r="AM191" i="1"/>
  <c r="U192" i="1"/>
  <c r="V192" i="1"/>
  <c r="X192" i="1"/>
  <c r="Y192" i="1"/>
  <c r="AA192" i="1"/>
  <c r="AB192" i="1"/>
  <c r="AG192" i="1"/>
  <c r="AH192" i="1"/>
  <c r="AI192" i="1"/>
  <c r="AK192" i="1"/>
  <c r="AL192" i="1"/>
  <c r="AM192" i="1"/>
  <c r="U193" i="1"/>
  <c r="V193" i="1"/>
  <c r="X193" i="1"/>
  <c r="Y193" i="1"/>
  <c r="AL193" i="1" s="1"/>
  <c r="AA193" i="1"/>
  <c r="AB193" i="1"/>
  <c r="AF193" i="1"/>
  <c r="AI193" i="1"/>
  <c r="AJ193" i="1"/>
  <c r="AK193" i="1"/>
  <c r="AM193" i="1"/>
  <c r="U194" i="1"/>
  <c r="V194" i="1"/>
  <c r="X194" i="1"/>
  <c r="Y194" i="1"/>
  <c r="AA194" i="1"/>
  <c r="AB194" i="1"/>
  <c r="AG194" i="1"/>
  <c r="AH194" i="1"/>
  <c r="AI194" i="1"/>
  <c r="AK194" i="1"/>
  <c r="AL194" i="1"/>
  <c r="AM194" i="1"/>
  <c r="U199" i="1"/>
  <c r="V199" i="1"/>
  <c r="Z199" i="1"/>
  <c r="AC199" i="1" s="1"/>
  <c r="AA199" i="1"/>
  <c r="AB199" i="1"/>
  <c r="AD199" i="1"/>
  <c r="AO199" i="1"/>
  <c r="AP199" i="1"/>
  <c r="AQ199" i="1"/>
  <c r="AR199" i="1"/>
  <c r="BD199" i="1" s="1"/>
  <c r="AS199" i="1"/>
  <c r="AT199" i="1"/>
  <c r="AU199" i="1"/>
  <c r="AV199" i="1"/>
  <c r="AW199" i="1"/>
  <c r="U200" i="1"/>
  <c r="V200" i="1"/>
  <c r="Z200" i="1"/>
  <c r="AC200" i="1" s="1"/>
  <c r="AA200" i="1"/>
  <c r="AB200" i="1"/>
  <c r="AD200" i="1"/>
  <c r="AO200" i="1"/>
  <c r="AP200" i="1"/>
  <c r="AQ200" i="1"/>
  <c r="AR200" i="1"/>
  <c r="AS200" i="1"/>
  <c r="AT200" i="1"/>
  <c r="AU200" i="1"/>
  <c r="AV200" i="1"/>
  <c r="AW200" i="1"/>
  <c r="BB200" i="1"/>
  <c r="BD200" i="1"/>
  <c r="U201" i="1"/>
  <c r="V201" i="1"/>
  <c r="Z201" i="1"/>
  <c r="AA201" i="1"/>
  <c r="AB201" i="1"/>
  <c r="AC201" i="1"/>
  <c r="AD201" i="1"/>
  <c r="AO201" i="1"/>
  <c r="AP201" i="1"/>
  <c r="AQ201" i="1"/>
  <c r="AR201" i="1"/>
  <c r="AS201" i="1"/>
  <c r="AT201" i="1"/>
  <c r="AU201" i="1"/>
  <c r="U202" i="1"/>
  <c r="V202" i="1"/>
  <c r="Z202" i="1"/>
  <c r="AC202" i="1" s="1"/>
  <c r="AA202" i="1"/>
  <c r="AB202" i="1"/>
  <c r="AD202" i="1"/>
  <c r="AO202" i="1"/>
  <c r="AP202" i="1"/>
  <c r="AQ202" i="1"/>
  <c r="AR202" i="1"/>
  <c r="AS202" i="1"/>
  <c r="AT202" i="1"/>
  <c r="AU202" i="1"/>
  <c r="AV202" i="1"/>
  <c r="AW202" i="1"/>
  <c r="U203" i="1"/>
  <c r="V203" i="1"/>
  <c r="Z203" i="1"/>
  <c r="AC203" i="1" s="1"/>
  <c r="AA203" i="1"/>
  <c r="AB203" i="1"/>
  <c r="AD203" i="1"/>
  <c r="AO203" i="1"/>
  <c r="AP203" i="1"/>
  <c r="AQ203" i="1"/>
  <c r="AR203" i="1"/>
  <c r="BD203" i="1" s="1"/>
  <c r="AS203" i="1"/>
  <c r="AT203" i="1"/>
  <c r="AU203" i="1"/>
  <c r="AW203" i="1"/>
  <c r="U204" i="1"/>
  <c r="V204" i="1"/>
  <c r="Z204" i="1"/>
  <c r="AC204" i="1" s="1"/>
  <c r="AA204" i="1"/>
  <c r="AB204" i="1"/>
  <c r="AD204" i="1"/>
  <c r="AO204" i="1"/>
  <c r="AP204" i="1"/>
  <c r="AQ204" i="1"/>
  <c r="AR204" i="1"/>
  <c r="AS204" i="1"/>
  <c r="AT204" i="1"/>
  <c r="AU204" i="1"/>
  <c r="AV204" i="1"/>
  <c r="AW204" i="1"/>
  <c r="U205" i="1"/>
  <c r="V205" i="1"/>
  <c r="Z205" i="1"/>
  <c r="AA205" i="1"/>
  <c r="AB205" i="1"/>
  <c r="AC205" i="1"/>
  <c r="AD205" i="1"/>
  <c r="AO205" i="1"/>
  <c r="AP205" i="1"/>
  <c r="AQ205" i="1"/>
  <c r="AR205" i="1"/>
  <c r="AS205" i="1"/>
  <c r="AT205" i="1"/>
  <c r="AU205" i="1"/>
  <c r="BB205" i="1"/>
  <c r="BC205" i="1"/>
  <c r="U206" i="1"/>
  <c r="V206" i="1"/>
  <c r="Z206" i="1"/>
  <c r="AC206" i="1" s="1"/>
  <c r="AA206" i="1"/>
  <c r="AB206" i="1"/>
  <c r="AD206" i="1"/>
  <c r="AO206" i="1"/>
  <c r="AP206" i="1"/>
  <c r="AQ206" i="1"/>
  <c r="AR206" i="1"/>
  <c r="BB206" i="1" s="1"/>
  <c r="AS206" i="1"/>
  <c r="AT206" i="1"/>
  <c r="AU206" i="1"/>
  <c r="AV206" i="1"/>
  <c r="AW206" i="1"/>
  <c r="BD206" i="1"/>
  <c r="U207" i="1"/>
  <c r="V207" i="1"/>
  <c r="Z207" i="1"/>
  <c r="AA207" i="1"/>
  <c r="AB207" i="1"/>
  <c r="AC207" i="1"/>
  <c r="AD207" i="1"/>
  <c r="AO207" i="1"/>
  <c r="AP207" i="1"/>
  <c r="AQ207" i="1"/>
  <c r="AR207" i="1"/>
  <c r="AS207" i="1"/>
  <c r="BB207" i="1" s="1"/>
  <c r="AT207" i="1"/>
  <c r="AU207" i="1"/>
  <c r="AW207" i="1"/>
  <c r="BC207" i="1"/>
  <c r="U208" i="1"/>
  <c r="V208" i="1"/>
  <c r="Z208" i="1"/>
  <c r="AA208" i="1"/>
  <c r="AB208" i="1"/>
  <c r="AO208" i="1"/>
  <c r="AP208" i="1"/>
  <c r="AQ208" i="1"/>
  <c r="AR208" i="1"/>
  <c r="BD208" i="1" s="1"/>
  <c r="AS208" i="1"/>
  <c r="AT208" i="1"/>
  <c r="AU208" i="1"/>
  <c r="AW208" i="1"/>
  <c r="U209" i="1"/>
  <c r="V209" i="1"/>
  <c r="Z209" i="1"/>
  <c r="AA209" i="1"/>
  <c r="AB209" i="1"/>
  <c r="AC209" i="1"/>
  <c r="AD209" i="1"/>
  <c r="AO209" i="1"/>
  <c r="AP209" i="1"/>
  <c r="AQ209" i="1"/>
  <c r="AR209" i="1"/>
  <c r="AS209" i="1"/>
  <c r="AT209" i="1"/>
  <c r="AU209" i="1"/>
  <c r="AW209" i="1"/>
  <c r="BB209" i="1"/>
  <c r="BC209" i="1"/>
  <c r="U210" i="1"/>
  <c r="V210" i="1"/>
  <c r="Z210" i="1"/>
  <c r="AA210" i="1"/>
  <c r="AB210" i="1"/>
  <c r="AC210" i="1"/>
  <c r="AD210" i="1"/>
  <c r="AO210" i="1"/>
  <c r="AP210" i="1"/>
  <c r="AQ210" i="1"/>
  <c r="AR210" i="1"/>
  <c r="AS210" i="1"/>
  <c r="AT210" i="1"/>
  <c r="AU210" i="1"/>
  <c r="AV210" i="1"/>
  <c r="AW210" i="1"/>
  <c r="BB210" i="1"/>
  <c r="BC210" i="1"/>
  <c r="BD210" i="1"/>
  <c r="U211" i="1"/>
  <c r="V211" i="1"/>
  <c r="Z211" i="1"/>
  <c r="AA211" i="1"/>
  <c r="AB211" i="1"/>
  <c r="AC211" i="1"/>
  <c r="AD211" i="1"/>
  <c r="AO211" i="1"/>
  <c r="AP211" i="1"/>
  <c r="AQ211" i="1"/>
  <c r="AR211" i="1"/>
  <c r="AS211" i="1"/>
  <c r="AT211" i="1"/>
  <c r="AU211" i="1"/>
  <c r="AV211" i="1"/>
  <c r="AW211" i="1"/>
  <c r="BC211" i="1"/>
  <c r="BD211" i="1"/>
  <c r="U212" i="1"/>
  <c r="V212" i="1"/>
  <c r="X212" i="1"/>
  <c r="Y212" i="1"/>
  <c r="AA212" i="1"/>
  <c r="AB212" i="1"/>
  <c r="AL212" i="1"/>
  <c r="U213" i="1"/>
  <c r="V213" i="1"/>
  <c r="X213" i="1"/>
  <c r="AG213" i="1" s="1"/>
  <c r="Y213" i="1"/>
  <c r="AA213" i="1"/>
  <c r="AB213" i="1"/>
  <c r="AF213" i="1"/>
  <c r="AH213" i="1"/>
  <c r="AI213" i="1"/>
  <c r="AJ213" i="1"/>
  <c r="AK213" i="1"/>
  <c r="AL213" i="1"/>
  <c r="AM213" i="1"/>
  <c r="U214" i="1"/>
  <c r="V214" i="1"/>
  <c r="X214" i="1"/>
  <c r="Y214" i="1"/>
  <c r="AA214" i="1"/>
  <c r="AB214" i="1"/>
  <c r="AF214" i="1"/>
  <c r="AJ214" i="1"/>
  <c r="AK214" i="1"/>
  <c r="AL214" i="1"/>
  <c r="U215" i="1"/>
  <c r="V215" i="1"/>
  <c r="X215" i="1"/>
  <c r="Y215" i="1"/>
  <c r="AA215" i="1"/>
  <c r="AB215" i="1"/>
  <c r="AF215" i="1"/>
  <c r="AI215" i="1"/>
  <c r="AJ215" i="1"/>
  <c r="AK215" i="1"/>
  <c r="AL215" i="1"/>
  <c r="AM215" i="1"/>
  <c r="U216" i="1"/>
  <c r="V216" i="1"/>
  <c r="X216" i="1"/>
  <c r="AG216" i="1" s="1"/>
  <c r="Y216" i="1"/>
  <c r="AA216" i="1"/>
  <c r="AB216" i="1"/>
  <c r="AF216" i="1"/>
  <c r="AH216" i="1"/>
  <c r="AJ216" i="1"/>
  <c r="AK216" i="1"/>
  <c r="AL216" i="1"/>
  <c r="U217" i="1"/>
  <c r="V217" i="1"/>
  <c r="X217" i="1"/>
  <c r="AG217" i="1" s="1"/>
  <c r="Y217" i="1"/>
  <c r="AA217" i="1"/>
  <c r="AB217" i="1"/>
  <c r="AF217" i="1"/>
  <c r="AI217" i="1"/>
  <c r="AJ217" i="1"/>
  <c r="AK217" i="1"/>
  <c r="AL217" i="1"/>
  <c r="AM217" i="1"/>
  <c r="U218" i="1"/>
  <c r="V218" i="1"/>
  <c r="X218" i="1"/>
  <c r="Y218" i="1"/>
  <c r="AA218" i="1"/>
  <c r="AB218" i="1"/>
  <c r="AG218" i="1"/>
  <c r="AH218" i="1"/>
  <c r="AL218" i="1"/>
  <c r="U219" i="1"/>
  <c r="V219" i="1"/>
  <c r="X219" i="1"/>
  <c r="AG219" i="1" s="1"/>
  <c r="Y219" i="1"/>
  <c r="AA219" i="1"/>
  <c r="AB219" i="1"/>
  <c r="AF219" i="1"/>
  <c r="AH219" i="1"/>
  <c r="AI219" i="1"/>
  <c r="AJ219" i="1"/>
  <c r="AK219" i="1"/>
  <c r="AL219" i="1"/>
  <c r="AM219" i="1"/>
  <c r="U220" i="1"/>
  <c r="V220" i="1"/>
  <c r="X220" i="1"/>
  <c r="Y220" i="1"/>
  <c r="AA220" i="1"/>
  <c r="AB220" i="1"/>
  <c r="AL220" i="1"/>
  <c r="U221" i="1"/>
  <c r="V221" i="1"/>
  <c r="X221" i="1"/>
  <c r="AG221" i="1" s="1"/>
  <c r="Y221" i="1"/>
  <c r="AA221" i="1"/>
  <c r="AB221" i="1"/>
  <c r="AF221" i="1"/>
  <c r="AH221" i="1"/>
  <c r="AI221" i="1"/>
  <c r="AJ221" i="1"/>
  <c r="AK221" i="1"/>
  <c r="AL221" i="1"/>
  <c r="AM221" i="1"/>
  <c r="U226" i="1"/>
  <c r="V226" i="1"/>
  <c r="Z226" i="1"/>
  <c r="AA226" i="1"/>
  <c r="AB226" i="1"/>
  <c r="AO226" i="1"/>
  <c r="AP226" i="1"/>
  <c r="AQ226" i="1"/>
  <c r="AR226" i="1"/>
  <c r="AS226" i="1"/>
  <c r="AT226" i="1"/>
  <c r="AU226" i="1"/>
  <c r="AW226" i="1"/>
  <c r="U227" i="1"/>
  <c r="V227" i="1"/>
  <c r="Z227" i="1"/>
  <c r="AA227" i="1"/>
  <c r="AB227" i="1"/>
  <c r="AC227" i="1"/>
  <c r="AD227" i="1"/>
  <c r="AO227" i="1"/>
  <c r="AP227" i="1"/>
  <c r="AQ227" i="1"/>
  <c r="AR227" i="1"/>
  <c r="AS227" i="1"/>
  <c r="BC227" i="1" s="1"/>
  <c r="AT227" i="1"/>
  <c r="AU227" i="1"/>
  <c r="AW227" i="1"/>
  <c r="BB227" i="1"/>
  <c r="U228" i="1"/>
  <c r="V228" i="1"/>
  <c r="Z228" i="1"/>
  <c r="AA228" i="1"/>
  <c r="AB228" i="1"/>
  <c r="AC228" i="1"/>
  <c r="AD228" i="1"/>
  <c r="AO228" i="1"/>
  <c r="AP228" i="1"/>
  <c r="AQ228" i="1"/>
  <c r="AR228" i="1"/>
  <c r="AS228" i="1"/>
  <c r="AT228" i="1"/>
  <c r="AU228" i="1"/>
  <c r="AV228" i="1"/>
  <c r="AW228" i="1"/>
  <c r="BB228" i="1"/>
  <c r="BC228" i="1"/>
  <c r="BD228" i="1"/>
  <c r="U229" i="1"/>
  <c r="V229" i="1"/>
  <c r="Z229" i="1"/>
  <c r="AC229" i="1" s="1"/>
  <c r="AA229" i="1"/>
  <c r="AB229" i="1"/>
  <c r="AO229" i="1"/>
  <c r="AP229" i="1"/>
  <c r="AQ229" i="1"/>
  <c r="AR229" i="1"/>
  <c r="BC229" i="1" s="1"/>
  <c r="AS229" i="1"/>
  <c r="BB229" i="1" s="1"/>
  <c r="AT229" i="1"/>
  <c r="AU229" i="1"/>
  <c r="AV229" i="1"/>
  <c r="AW229" i="1"/>
  <c r="BD229" i="1"/>
  <c r="U230" i="1"/>
  <c r="V230" i="1"/>
  <c r="Z230" i="1"/>
  <c r="AC230" i="1" s="1"/>
  <c r="AA230" i="1"/>
  <c r="AB230" i="1"/>
  <c r="AD230" i="1"/>
  <c r="AO230" i="1"/>
  <c r="AP230" i="1"/>
  <c r="AQ230" i="1"/>
  <c r="AR230" i="1"/>
  <c r="AS230" i="1"/>
  <c r="AT230" i="1"/>
  <c r="AU230" i="1"/>
  <c r="U231" i="1"/>
  <c r="V231" i="1"/>
  <c r="Z231" i="1"/>
  <c r="AA231" i="1"/>
  <c r="AB231" i="1"/>
  <c r="AC231" i="1"/>
  <c r="AD231" i="1"/>
  <c r="AO231" i="1"/>
  <c r="AP231" i="1"/>
  <c r="AQ231" i="1"/>
  <c r="AR231" i="1"/>
  <c r="AS231" i="1"/>
  <c r="BC231" i="1" s="1"/>
  <c r="AT231" i="1"/>
  <c r="AU231" i="1"/>
  <c r="AW231" i="1"/>
  <c r="BB231" i="1"/>
  <c r="U232" i="1"/>
  <c r="V232" i="1"/>
  <c r="Z232" i="1"/>
  <c r="AA232" i="1"/>
  <c r="AB232" i="1"/>
  <c r="AC232" i="1"/>
  <c r="AD232" i="1"/>
  <c r="AO232" i="1"/>
  <c r="AP232" i="1"/>
  <c r="AQ232" i="1"/>
  <c r="AR232" i="1"/>
  <c r="AS232" i="1"/>
  <c r="AT232" i="1"/>
  <c r="AU232" i="1"/>
  <c r="AV232" i="1"/>
  <c r="AW232" i="1"/>
  <c r="BB232" i="1"/>
  <c r="BC232" i="1"/>
  <c r="BD232" i="1"/>
  <c r="U233" i="1"/>
  <c r="V233" i="1"/>
  <c r="Z233" i="1"/>
  <c r="AC233" i="1" s="1"/>
  <c r="AA233" i="1"/>
  <c r="AB233" i="1"/>
  <c r="AO233" i="1"/>
  <c r="AP233" i="1"/>
  <c r="AQ233" i="1"/>
  <c r="AR233" i="1"/>
  <c r="BC233" i="1" s="1"/>
  <c r="AS233" i="1"/>
  <c r="BB233" i="1" s="1"/>
  <c r="AT233" i="1"/>
  <c r="AU233" i="1"/>
  <c r="AV233" i="1"/>
  <c r="AW233" i="1"/>
  <c r="BD233" i="1"/>
  <c r="U234" i="1"/>
  <c r="V234" i="1"/>
  <c r="Z234" i="1"/>
  <c r="AC234" i="1" s="1"/>
  <c r="AA234" i="1"/>
  <c r="AB234" i="1"/>
  <c r="AD234" i="1"/>
  <c r="AO234" i="1"/>
  <c r="AP234" i="1"/>
  <c r="AQ234" i="1"/>
  <c r="AR234" i="1"/>
  <c r="AS234" i="1"/>
  <c r="AT234" i="1"/>
  <c r="AU234" i="1"/>
  <c r="U235" i="1"/>
  <c r="V235" i="1"/>
  <c r="Z235" i="1"/>
  <c r="AA235" i="1"/>
  <c r="AB235" i="1"/>
  <c r="AC235" i="1"/>
  <c r="AD235" i="1"/>
  <c r="AO235" i="1"/>
  <c r="AP235" i="1"/>
  <c r="AQ235" i="1"/>
  <c r="AR235" i="1"/>
  <c r="AS235" i="1"/>
  <c r="BC235" i="1" s="1"/>
  <c r="AT235" i="1"/>
  <c r="AU235" i="1"/>
  <c r="AW235" i="1"/>
  <c r="BB235" i="1"/>
  <c r="U236" i="1"/>
  <c r="V236" i="1"/>
  <c r="Z236" i="1"/>
  <c r="AA236" i="1"/>
  <c r="AB236" i="1"/>
  <c r="AC236" i="1"/>
  <c r="AD236" i="1"/>
  <c r="AO236" i="1"/>
  <c r="AP236" i="1"/>
  <c r="AQ236" i="1"/>
  <c r="AR236" i="1"/>
  <c r="AS236" i="1"/>
  <c r="AT236" i="1"/>
  <c r="AU236" i="1"/>
  <c r="AV236" i="1"/>
  <c r="AW236" i="1"/>
  <c r="BB236" i="1"/>
  <c r="BC236" i="1"/>
  <c r="BD236" i="1"/>
  <c r="U237" i="1"/>
  <c r="V237" i="1"/>
  <c r="Z237" i="1"/>
  <c r="AA237" i="1"/>
  <c r="AB237" i="1"/>
  <c r="AO237" i="1"/>
  <c r="AP237" i="1"/>
  <c r="AQ237" i="1"/>
  <c r="AR237" i="1"/>
  <c r="BC237" i="1" s="1"/>
  <c r="AS237" i="1"/>
  <c r="BB237" i="1" s="1"/>
  <c r="AT237" i="1"/>
  <c r="AU237" i="1"/>
  <c r="AV237" i="1"/>
  <c r="AW237" i="1"/>
  <c r="U238" i="1"/>
  <c r="V238" i="1"/>
  <c r="Z238" i="1"/>
  <c r="AC238" i="1" s="1"/>
  <c r="AA238" i="1"/>
  <c r="AB238" i="1"/>
  <c r="AD238" i="1"/>
  <c r="AO238" i="1"/>
  <c r="AP238" i="1"/>
  <c r="AQ238" i="1"/>
  <c r="AR238" i="1"/>
  <c r="AS238" i="1"/>
  <c r="AT238" i="1"/>
  <c r="AU238" i="1"/>
  <c r="U239" i="1"/>
  <c r="V239" i="1"/>
  <c r="X239" i="1"/>
  <c r="Y239" i="1"/>
  <c r="AI239" i="1" s="1"/>
  <c r="AA239" i="1"/>
  <c r="AB239" i="1"/>
  <c r="AG239" i="1"/>
  <c r="AH239" i="1"/>
  <c r="AK239" i="1"/>
  <c r="AL239" i="1"/>
  <c r="U240" i="1"/>
  <c r="V240" i="1"/>
  <c r="X240" i="1"/>
  <c r="Y240" i="1"/>
  <c r="AL240" i="1" s="1"/>
  <c r="AA240" i="1"/>
  <c r="AB240" i="1"/>
  <c r="AF240" i="1"/>
  <c r="AI240" i="1"/>
  <c r="AJ240" i="1"/>
  <c r="AK240" i="1"/>
  <c r="AM240" i="1"/>
  <c r="U241" i="1"/>
  <c r="V241" i="1"/>
  <c r="X241" i="1"/>
  <c r="Y241" i="1"/>
  <c r="AI241" i="1" s="1"/>
  <c r="AA241" i="1"/>
  <c r="AB241" i="1"/>
  <c r="AG241" i="1"/>
  <c r="AH241" i="1"/>
  <c r="AK241" i="1"/>
  <c r="AL241" i="1"/>
  <c r="U242" i="1"/>
  <c r="V242" i="1"/>
  <c r="X242" i="1"/>
  <c r="Y242" i="1"/>
  <c r="AL242" i="1" s="1"/>
  <c r="AA242" i="1"/>
  <c r="AB242" i="1"/>
  <c r="AF242" i="1"/>
  <c r="AI242" i="1"/>
  <c r="AJ242" i="1"/>
  <c r="AK242" i="1"/>
  <c r="AM242" i="1"/>
  <c r="U243" i="1"/>
  <c r="V243" i="1"/>
  <c r="X243" i="1"/>
  <c r="Y243" i="1"/>
  <c r="AI243" i="1" s="1"/>
  <c r="AA243" i="1"/>
  <c r="AB243" i="1"/>
  <c r="AG243" i="1"/>
  <c r="AH243" i="1"/>
  <c r="AK243" i="1"/>
  <c r="AL243" i="1"/>
  <c r="U244" i="1"/>
  <c r="V244" i="1"/>
  <c r="X244" i="1"/>
  <c r="Y244" i="1"/>
  <c r="AL244" i="1" s="1"/>
  <c r="AA244" i="1"/>
  <c r="AB244" i="1"/>
  <c r="AF244" i="1"/>
  <c r="AI244" i="1"/>
  <c r="AJ244" i="1"/>
  <c r="AK244" i="1"/>
  <c r="AM244" i="1"/>
  <c r="U245" i="1"/>
  <c r="V245" i="1"/>
  <c r="X245" i="1"/>
  <c r="Y245" i="1"/>
  <c r="AI245" i="1" s="1"/>
  <c r="AA245" i="1"/>
  <c r="AB245" i="1"/>
  <c r="AG245" i="1"/>
  <c r="AH245" i="1"/>
  <c r="AK245" i="1"/>
  <c r="AL245" i="1"/>
  <c r="U246" i="1"/>
  <c r="V246" i="1"/>
  <c r="X246" i="1"/>
  <c r="Y246" i="1"/>
  <c r="AL246" i="1" s="1"/>
  <c r="AA246" i="1"/>
  <c r="AB246" i="1"/>
  <c r="AF246" i="1"/>
  <c r="AI246" i="1"/>
  <c r="AJ246" i="1"/>
  <c r="AK246" i="1"/>
  <c r="AM246" i="1"/>
  <c r="U247" i="1"/>
  <c r="V247" i="1"/>
  <c r="X247" i="1"/>
  <c r="Y247" i="1"/>
  <c r="AI247" i="1" s="1"/>
  <c r="AA247" i="1"/>
  <c r="AB247" i="1"/>
  <c r="AG247" i="1"/>
  <c r="AH247" i="1"/>
  <c r="AK247" i="1"/>
  <c r="AL247" i="1"/>
  <c r="U248" i="1"/>
  <c r="V248" i="1"/>
  <c r="X248" i="1"/>
  <c r="Y248" i="1"/>
  <c r="AL248" i="1" s="1"/>
  <c r="AA248" i="1"/>
  <c r="AB248" i="1"/>
  <c r="AF248" i="1"/>
  <c r="AI248" i="1"/>
  <c r="AJ248" i="1"/>
  <c r="AK248" i="1"/>
  <c r="AM248" i="1"/>
  <c r="U249" i="1"/>
  <c r="V249" i="1"/>
  <c r="X249" i="1"/>
  <c r="Y249" i="1"/>
  <c r="AI249" i="1" s="1"/>
  <c r="AA249" i="1"/>
  <c r="AB249" i="1"/>
  <c r="AG249" i="1"/>
  <c r="AH249" i="1"/>
  <c r="AK249" i="1"/>
  <c r="AL249" i="1"/>
  <c r="U250" i="1"/>
  <c r="V250" i="1"/>
  <c r="X250" i="1"/>
  <c r="Y250" i="1"/>
  <c r="AL250" i="1" s="1"/>
  <c r="AA250" i="1"/>
  <c r="AB250" i="1"/>
  <c r="AF250" i="1"/>
  <c r="AI250" i="1"/>
  <c r="AJ250" i="1"/>
  <c r="AK250" i="1"/>
  <c r="AM250" i="1"/>
  <c r="U251" i="1"/>
  <c r="V251" i="1"/>
  <c r="X251" i="1"/>
  <c r="Y251" i="1"/>
  <c r="AI251" i="1" s="1"/>
  <c r="AA251" i="1"/>
  <c r="AB251" i="1"/>
  <c r="AG251" i="1"/>
  <c r="AH251" i="1"/>
  <c r="AK251" i="1"/>
  <c r="AL251" i="1"/>
  <c r="U252" i="1"/>
  <c r="V252" i="1"/>
  <c r="X252" i="1"/>
  <c r="Y252" i="1"/>
  <c r="AL252" i="1" s="1"/>
  <c r="AA252" i="1"/>
  <c r="AB252" i="1"/>
  <c r="AF252" i="1"/>
  <c r="AI252" i="1"/>
  <c r="AJ252" i="1"/>
  <c r="AK252" i="1"/>
  <c r="AM252" i="1"/>
  <c r="U253" i="1"/>
  <c r="V253" i="1"/>
  <c r="X253" i="1"/>
  <c r="Y253" i="1"/>
  <c r="AI253" i="1" s="1"/>
  <c r="AA253" i="1"/>
  <c r="AB253" i="1"/>
  <c r="AG253" i="1"/>
  <c r="AH253" i="1"/>
  <c r="AK253" i="1"/>
  <c r="AL253" i="1"/>
  <c r="U254" i="1"/>
  <c r="V254" i="1"/>
  <c r="X254" i="1"/>
  <c r="Y254" i="1"/>
  <c r="AL254" i="1" s="1"/>
  <c r="AA254" i="1"/>
  <c r="AB254" i="1"/>
  <c r="AF254" i="1"/>
  <c r="AI254" i="1"/>
  <c r="AJ254" i="1"/>
  <c r="AK254" i="1"/>
  <c r="AM254" i="1"/>
  <c r="U255" i="1"/>
  <c r="V255" i="1"/>
  <c r="X255" i="1"/>
  <c r="Y255" i="1"/>
  <c r="AI255" i="1" s="1"/>
  <c r="AA255" i="1"/>
  <c r="AB255" i="1"/>
  <c r="AG255" i="1"/>
  <c r="AH255" i="1"/>
  <c r="AK255" i="1"/>
  <c r="AL255" i="1"/>
  <c r="U256" i="1"/>
  <c r="V256" i="1"/>
  <c r="X256" i="1"/>
  <c r="Y256" i="1"/>
  <c r="AL256" i="1" s="1"/>
  <c r="AA256" i="1"/>
  <c r="AB256" i="1"/>
  <c r="AF256" i="1"/>
  <c r="AI256" i="1"/>
  <c r="AJ256" i="1"/>
  <c r="AK256" i="1"/>
  <c r="AM256" i="1"/>
  <c r="U257" i="1"/>
  <c r="V257" i="1"/>
  <c r="X257" i="1"/>
  <c r="Y257" i="1"/>
  <c r="AI257" i="1" s="1"/>
  <c r="AA257" i="1"/>
  <c r="AB257" i="1"/>
  <c r="AG257" i="1"/>
  <c r="AH257" i="1"/>
  <c r="AK257" i="1"/>
  <c r="AL257" i="1"/>
  <c r="U258" i="1"/>
  <c r="V258" i="1"/>
  <c r="X258" i="1"/>
  <c r="Y258" i="1"/>
  <c r="AL258" i="1" s="1"/>
  <c r="AA258" i="1"/>
  <c r="AB258" i="1"/>
  <c r="AF258" i="1"/>
  <c r="AI258" i="1"/>
  <c r="AJ258" i="1"/>
  <c r="AK258" i="1"/>
  <c r="AM258" i="1"/>
  <c r="U259" i="1"/>
  <c r="V259" i="1"/>
  <c r="X259" i="1"/>
  <c r="Y259" i="1"/>
  <c r="AI259" i="1" s="1"/>
  <c r="AA259" i="1"/>
  <c r="AB259" i="1"/>
  <c r="AG259" i="1"/>
  <c r="AH259" i="1"/>
  <c r="AK259" i="1"/>
  <c r="AL259" i="1"/>
  <c r="U260" i="1"/>
  <c r="V260" i="1"/>
  <c r="X260" i="1"/>
  <c r="Y260" i="1"/>
  <c r="AL260" i="1" s="1"/>
  <c r="AA260" i="1"/>
  <c r="AB260" i="1"/>
  <c r="AF260" i="1"/>
  <c r="AI260" i="1"/>
  <c r="AJ260" i="1"/>
  <c r="AK260" i="1"/>
  <c r="AM260" i="1"/>
  <c r="U261" i="1"/>
  <c r="V261" i="1"/>
  <c r="X261" i="1"/>
  <c r="Y261" i="1"/>
  <c r="AA261" i="1"/>
  <c r="AB261" i="1"/>
  <c r="AH261" i="1"/>
  <c r="AK261" i="1"/>
  <c r="AL261" i="1"/>
  <c r="U262" i="1"/>
  <c r="V262" i="1"/>
  <c r="X262" i="1"/>
  <c r="Y262" i="1"/>
  <c r="AL262" i="1" s="1"/>
  <c r="AA262" i="1"/>
  <c r="AB262" i="1"/>
  <c r="AF262" i="1"/>
  <c r="AI262" i="1"/>
  <c r="AJ262" i="1"/>
  <c r="AK262" i="1"/>
  <c r="AM262" i="1"/>
  <c r="U263" i="1"/>
  <c r="V263" i="1"/>
  <c r="X263" i="1"/>
  <c r="Y263" i="1"/>
  <c r="AA263" i="1"/>
  <c r="AB263" i="1"/>
  <c r="AH263" i="1"/>
  <c r="AK263" i="1"/>
  <c r="U264" i="1"/>
  <c r="V264" i="1"/>
  <c r="X264" i="1"/>
  <c r="Y264" i="1"/>
  <c r="AL264" i="1" s="1"/>
  <c r="AA264" i="1"/>
  <c r="AB264" i="1"/>
  <c r="AF264" i="1"/>
  <c r="AI264" i="1"/>
  <c r="AJ264" i="1"/>
  <c r="AK264" i="1"/>
  <c r="AM264" i="1"/>
  <c r="U265" i="1"/>
  <c r="V265" i="1"/>
  <c r="X265" i="1"/>
  <c r="Y265" i="1"/>
  <c r="AA265" i="1"/>
  <c r="AB265" i="1"/>
  <c r="U266" i="1"/>
  <c r="V266" i="1"/>
  <c r="X266" i="1"/>
  <c r="Y266" i="1"/>
  <c r="AL266" i="1" s="1"/>
  <c r="AA266" i="1"/>
  <c r="AB266" i="1"/>
  <c r="AF266" i="1"/>
  <c r="AI266" i="1"/>
  <c r="AJ266" i="1"/>
  <c r="AK266" i="1"/>
  <c r="AM266" i="1"/>
  <c r="U267" i="1"/>
  <c r="V267" i="1"/>
  <c r="X267" i="1"/>
  <c r="Y267" i="1"/>
  <c r="AA267" i="1"/>
  <c r="AB267" i="1"/>
  <c r="AG267" i="1"/>
  <c r="AH267" i="1"/>
  <c r="AK267" i="1"/>
  <c r="AL267" i="1"/>
  <c r="U272" i="1"/>
  <c r="V272" i="1"/>
  <c r="X272" i="1"/>
  <c r="Y272" i="1"/>
  <c r="AL272" i="1" s="1"/>
  <c r="AA272" i="1"/>
  <c r="AB272" i="1"/>
  <c r="AF272" i="1"/>
  <c r="AI272" i="1"/>
  <c r="AJ272" i="1"/>
  <c r="AK272" i="1"/>
  <c r="AM272" i="1"/>
  <c r="U273" i="1"/>
  <c r="V273" i="1"/>
  <c r="X273" i="1"/>
  <c r="Y273" i="1"/>
  <c r="AA273" i="1"/>
  <c r="AB273" i="1"/>
  <c r="AH273" i="1"/>
  <c r="AK273" i="1"/>
  <c r="AL273" i="1"/>
  <c r="U274" i="1"/>
  <c r="V274" i="1"/>
  <c r="X274" i="1"/>
  <c r="Y274" i="1"/>
  <c r="AL274" i="1" s="1"/>
  <c r="AA274" i="1"/>
  <c r="AB274" i="1"/>
  <c r="AF274" i="1"/>
  <c r="AI274" i="1"/>
  <c r="AJ274" i="1"/>
  <c r="AK274" i="1"/>
  <c r="AM274" i="1"/>
  <c r="U275" i="1"/>
  <c r="V275" i="1"/>
  <c r="X275" i="1"/>
  <c r="Y275" i="1"/>
  <c r="AA275" i="1"/>
  <c r="AB275" i="1"/>
  <c r="AH275" i="1"/>
  <c r="AK275" i="1"/>
  <c r="U276" i="1"/>
  <c r="V276" i="1"/>
  <c r="X276" i="1"/>
  <c r="Y276" i="1"/>
  <c r="AL276" i="1" s="1"/>
  <c r="AA276" i="1"/>
  <c r="AB276" i="1"/>
  <c r="AG276" i="1"/>
  <c r="AI276" i="1"/>
  <c r="AJ276" i="1"/>
  <c r="AM276" i="1"/>
  <c r="U277" i="1"/>
  <c r="V277" i="1"/>
  <c r="X277" i="1"/>
  <c r="Y277" i="1"/>
  <c r="AA277" i="1"/>
  <c r="AB277" i="1"/>
  <c r="AH277" i="1"/>
  <c r="AI277" i="1"/>
  <c r="AK277" i="1"/>
  <c r="AM277" i="1"/>
  <c r="U278" i="1"/>
  <c r="V278" i="1"/>
  <c r="X278" i="1"/>
  <c r="Y278" i="1"/>
  <c r="AL278" i="1" s="1"/>
  <c r="AA278" i="1"/>
  <c r="AB278" i="1"/>
  <c r="AG278" i="1"/>
  <c r="AI278" i="1"/>
  <c r="AJ278" i="1"/>
  <c r="AM278" i="1"/>
  <c r="U279" i="1"/>
  <c r="V279" i="1"/>
  <c r="X279" i="1"/>
  <c r="Y279" i="1"/>
  <c r="AA279" i="1"/>
  <c r="AB279" i="1"/>
  <c r="AH279" i="1"/>
  <c r="AI279" i="1"/>
  <c r="AK279" i="1"/>
  <c r="AM279" i="1"/>
  <c r="U280" i="1"/>
  <c r="V280" i="1"/>
  <c r="X280" i="1"/>
  <c r="Y280" i="1"/>
  <c r="AL280" i="1" s="1"/>
  <c r="AA280" i="1"/>
  <c r="AB280" i="1"/>
  <c r="AG280" i="1"/>
  <c r="AI280" i="1"/>
  <c r="AJ280" i="1"/>
  <c r="AM280" i="1"/>
  <c r="U281" i="1"/>
  <c r="V281" i="1"/>
  <c r="X281" i="1"/>
  <c r="Y281" i="1"/>
  <c r="AA281" i="1"/>
  <c r="AB281" i="1"/>
  <c r="AH281" i="1"/>
  <c r="AI281" i="1"/>
  <c r="AK281" i="1"/>
  <c r="AM281" i="1"/>
  <c r="U282" i="1"/>
  <c r="V282" i="1"/>
  <c r="X282" i="1"/>
  <c r="Y282" i="1"/>
  <c r="AL282" i="1" s="1"/>
  <c r="AA282" i="1"/>
  <c r="AB282" i="1"/>
  <c r="AG282" i="1"/>
  <c r="AI282" i="1"/>
  <c r="AJ282" i="1"/>
  <c r="AM282" i="1"/>
  <c r="U287" i="1"/>
  <c r="V287" i="1"/>
  <c r="Z287" i="1"/>
  <c r="AA287" i="1"/>
  <c r="AB287" i="1"/>
  <c r="AC287" i="1"/>
  <c r="AD287" i="1"/>
  <c r="U288" i="1"/>
  <c r="V288" i="1"/>
  <c r="Z288" i="1"/>
  <c r="AC288" i="1" s="1"/>
  <c r="AA288" i="1"/>
  <c r="AB288" i="1"/>
  <c r="AO288" i="1"/>
  <c r="AP288" i="1"/>
  <c r="AQ288" i="1"/>
  <c r="AR288" i="1"/>
  <c r="AS288" i="1"/>
  <c r="AT288" i="1"/>
  <c r="AU288" i="1"/>
  <c r="AV288" i="1"/>
  <c r="AW288" i="1"/>
  <c r="BD288" i="1"/>
  <c r="U289" i="1"/>
  <c r="V289" i="1"/>
  <c r="Z289" i="1"/>
  <c r="AC289" i="1" s="1"/>
  <c r="AA289" i="1"/>
  <c r="AB289" i="1"/>
  <c r="AD289" i="1"/>
  <c r="AO289" i="1"/>
  <c r="AP289" i="1"/>
  <c r="AQ289" i="1"/>
  <c r="AR289" i="1"/>
  <c r="AS289" i="1"/>
  <c r="AT289" i="1"/>
  <c r="AU289" i="1"/>
  <c r="U290" i="1"/>
  <c r="V290" i="1"/>
  <c r="Z290" i="1"/>
  <c r="AC290" i="1" s="1"/>
  <c r="AA290" i="1"/>
  <c r="AB290" i="1"/>
  <c r="AD290" i="1"/>
  <c r="AO290" i="1"/>
  <c r="AP290" i="1"/>
  <c r="AQ290" i="1"/>
  <c r="AR290" i="1"/>
  <c r="AS290" i="1"/>
  <c r="AT290" i="1"/>
  <c r="AU290" i="1"/>
  <c r="AV290" i="1"/>
  <c r="AW290" i="1"/>
  <c r="U291" i="1"/>
  <c r="V291" i="1"/>
  <c r="Z291" i="1"/>
  <c r="AA291" i="1"/>
  <c r="AB291" i="1"/>
  <c r="AC291" i="1"/>
  <c r="AD291" i="1"/>
  <c r="AO291" i="1"/>
  <c r="AP291" i="1"/>
  <c r="AQ291" i="1"/>
  <c r="AR291" i="1"/>
  <c r="AS291" i="1"/>
  <c r="AT291" i="1"/>
  <c r="AU291" i="1"/>
  <c r="BB291" i="1"/>
  <c r="BC291" i="1"/>
  <c r="U292" i="1"/>
  <c r="V292" i="1"/>
  <c r="X292" i="1"/>
  <c r="AG292" i="1" s="1"/>
  <c r="Y292" i="1"/>
  <c r="AA292" i="1"/>
  <c r="AB292" i="1"/>
  <c r="AF292" i="1"/>
  <c r="AH292" i="1"/>
  <c r="AI292" i="1"/>
  <c r="AJ292" i="1"/>
  <c r="AK292" i="1"/>
  <c r="AL292" i="1"/>
  <c r="AM292" i="1"/>
  <c r="U293" i="1"/>
  <c r="V293" i="1"/>
  <c r="X293" i="1"/>
  <c r="Y293" i="1"/>
  <c r="AA293" i="1"/>
  <c r="AB293" i="1"/>
  <c r="AF293" i="1"/>
  <c r="AJ293" i="1"/>
  <c r="AK293" i="1"/>
  <c r="AL293" i="1"/>
  <c r="U294" i="1"/>
  <c r="V294" i="1"/>
  <c r="X294" i="1"/>
  <c r="Y294" i="1"/>
  <c r="AA294" i="1"/>
  <c r="AB294" i="1"/>
  <c r="AF294" i="1"/>
  <c r="AI294" i="1"/>
  <c r="AJ294" i="1"/>
  <c r="AK294" i="1"/>
  <c r="AL294" i="1"/>
  <c r="AM294" i="1"/>
  <c r="U295" i="1"/>
  <c r="V295" i="1"/>
  <c r="X295" i="1"/>
  <c r="Y295" i="1"/>
  <c r="AA295" i="1"/>
  <c r="AB295" i="1"/>
  <c r="AG295" i="1"/>
  <c r="AH295" i="1"/>
  <c r="AJ295" i="1"/>
  <c r="AL295" i="1"/>
  <c r="U296" i="1"/>
  <c r="V296" i="1"/>
  <c r="X296" i="1"/>
  <c r="AG296" i="1" s="1"/>
  <c r="Y296" i="1"/>
  <c r="AA296" i="1"/>
  <c r="AB296" i="1"/>
  <c r="AF296" i="1"/>
  <c r="AH296" i="1"/>
  <c r="AI296" i="1"/>
  <c r="AJ296" i="1"/>
  <c r="AK296" i="1"/>
  <c r="AL296" i="1"/>
  <c r="AM296" i="1"/>
  <c r="U297" i="1"/>
  <c r="V297" i="1"/>
  <c r="X297" i="1"/>
  <c r="Y297" i="1"/>
  <c r="AA297" i="1"/>
  <c r="AB297" i="1"/>
  <c r="AG297" i="1"/>
  <c r="AH297" i="1"/>
  <c r="AL297" i="1"/>
  <c r="U298" i="1"/>
  <c r="V298" i="1"/>
  <c r="X298" i="1"/>
  <c r="AG298" i="1" s="1"/>
  <c r="Y298" i="1"/>
  <c r="AA298" i="1"/>
  <c r="AB298" i="1"/>
  <c r="AF298" i="1"/>
  <c r="AH298" i="1"/>
  <c r="AI298" i="1"/>
  <c r="AJ298" i="1"/>
  <c r="AK298" i="1"/>
  <c r="AL298" i="1"/>
  <c r="AM298" i="1"/>
  <c r="U299" i="1"/>
  <c r="V299" i="1"/>
  <c r="X299" i="1"/>
  <c r="AH299" i="1" s="1"/>
  <c r="Y299" i="1"/>
  <c r="AA299" i="1"/>
  <c r="AB299" i="1"/>
  <c r="AG299" i="1"/>
  <c r="AL299" i="1"/>
  <c r="U300" i="1"/>
  <c r="V300" i="1"/>
  <c r="X300" i="1"/>
  <c r="AG300" i="1" s="1"/>
  <c r="Y300" i="1"/>
  <c r="AA300" i="1"/>
  <c r="AB300" i="1"/>
  <c r="AF300" i="1"/>
  <c r="AH300" i="1"/>
  <c r="AI300" i="1"/>
  <c r="AJ300" i="1"/>
  <c r="AK300" i="1"/>
  <c r="AL300" i="1"/>
  <c r="AM300" i="1"/>
  <c r="U301" i="1"/>
  <c r="V301" i="1"/>
  <c r="X301" i="1"/>
  <c r="Y301" i="1"/>
  <c r="AA301" i="1"/>
  <c r="AB301" i="1"/>
  <c r="AF301" i="1"/>
  <c r="AI301" i="1"/>
  <c r="AJ301" i="1"/>
  <c r="AK301" i="1"/>
  <c r="AL301" i="1"/>
  <c r="AM301" i="1"/>
  <c r="U302" i="1"/>
  <c r="V302" i="1"/>
  <c r="X302" i="1"/>
  <c r="Y302" i="1"/>
  <c r="AI302" i="1" s="1"/>
  <c r="AA302" i="1"/>
  <c r="AB302" i="1"/>
  <c r="AG302" i="1"/>
  <c r="AH302" i="1"/>
  <c r="AK302" i="1"/>
  <c r="AL302" i="1"/>
  <c r="U303" i="1"/>
  <c r="V303" i="1"/>
  <c r="X303" i="1"/>
  <c r="Y303" i="1"/>
  <c r="AA303" i="1"/>
  <c r="AB303" i="1"/>
  <c r="AF303" i="1"/>
  <c r="AI303" i="1"/>
  <c r="AJ303" i="1"/>
  <c r="AK303" i="1"/>
  <c r="AL303" i="1"/>
  <c r="AM303" i="1"/>
  <c r="U308" i="1"/>
  <c r="V308" i="1"/>
  <c r="Z308" i="1"/>
  <c r="AC308" i="1" s="1"/>
  <c r="AA308" i="1"/>
  <c r="AB308" i="1"/>
  <c r="AD308" i="1"/>
  <c r="AO308" i="1"/>
  <c r="AP308" i="1"/>
  <c r="AQ308" i="1"/>
  <c r="AR308" i="1"/>
  <c r="AS308" i="1"/>
  <c r="BC308" i="1" s="1"/>
  <c r="AT308" i="1"/>
  <c r="AU308" i="1"/>
  <c r="AW308" i="1"/>
  <c r="BB308" i="1"/>
  <c r="U309" i="1"/>
  <c r="V309" i="1"/>
  <c r="Z309" i="1"/>
  <c r="AA309" i="1"/>
  <c r="AB309" i="1"/>
  <c r="AC309" i="1"/>
  <c r="AD309" i="1"/>
  <c r="AO309" i="1"/>
  <c r="AP309" i="1"/>
  <c r="AQ309" i="1"/>
  <c r="AR309" i="1"/>
  <c r="AS309" i="1"/>
  <c r="AV309" i="1" s="1"/>
  <c r="AT309" i="1"/>
  <c r="AU309" i="1"/>
  <c r="AW309" i="1"/>
  <c r="BB309" i="1"/>
  <c r="BC309" i="1"/>
  <c r="U310" i="1"/>
  <c r="V310" i="1"/>
  <c r="Z310" i="1"/>
  <c r="AC310" i="1" s="1"/>
  <c r="AA310" i="1"/>
  <c r="AB310" i="1"/>
  <c r="AO310" i="1"/>
  <c r="AP310" i="1"/>
  <c r="AQ310" i="1"/>
  <c r="AR310" i="1"/>
  <c r="AS310" i="1"/>
  <c r="AT310" i="1"/>
  <c r="AU310" i="1"/>
  <c r="AV310" i="1"/>
  <c r="AW310" i="1"/>
  <c r="BD310" i="1"/>
  <c r="U311" i="1"/>
  <c r="V311" i="1"/>
  <c r="Z311" i="1"/>
  <c r="AC311" i="1" s="1"/>
  <c r="AA311" i="1"/>
  <c r="AB311" i="1"/>
  <c r="AD311" i="1"/>
  <c r="AO311" i="1"/>
  <c r="AP311" i="1"/>
  <c r="AQ311" i="1"/>
  <c r="AR311" i="1"/>
  <c r="AS311" i="1"/>
  <c r="AT311" i="1"/>
  <c r="AU311" i="1"/>
  <c r="U312" i="1"/>
  <c r="V312" i="1"/>
  <c r="Z312" i="1"/>
  <c r="AC312" i="1" s="1"/>
  <c r="AA312" i="1"/>
  <c r="AB312" i="1"/>
  <c r="AD312" i="1"/>
  <c r="AO312" i="1"/>
  <c r="AP312" i="1"/>
  <c r="AQ312" i="1"/>
  <c r="AR312" i="1"/>
  <c r="AS312" i="1"/>
  <c r="BC312" i="1" s="1"/>
  <c r="AT312" i="1"/>
  <c r="AU312" i="1"/>
  <c r="AW312" i="1"/>
  <c r="BB312" i="1"/>
  <c r="U313" i="1"/>
  <c r="V313" i="1"/>
  <c r="Z313" i="1"/>
  <c r="AA313" i="1"/>
  <c r="AB313" i="1"/>
  <c r="AC313" i="1"/>
  <c r="AD313" i="1"/>
  <c r="AO313" i="1"/>
  <c r="AP313" i="1"/>
  <c r="AQ313" i="1"/>
  <c r="AR313" i="1"/>
  <c r="AS313" i="1"/>
  <c r="AV313" i="1" s="1"/>
  <c r="AT313" i="1"/>
  <c r="AU313" i="1"/>
  <c r="AW313" i="1"/>
  <c r="BB313" i="1"/>
  <c r="BC313" i="1"/>
  <c r="U314" i="1"/>
  <c r="V314" i="1"/>
  <c r="X314" i="1"/>
  <c r="Y314" i="1"/>
  <c r="AA314" i="1"/>
  <c r="AB314" i="1"/>
  <c r="AF314" i="1"/>
  <c r="AI314" i="1"/>
  <c r="AJ314" i="1"/>
  <c r="AK314" i="1"/>
  <c r="AL314" i="1"/>
  <c r="AM314" i="1"/>
  <c r="U315" i="1"/>
  <c r="V315" i="1"/>
  <c r="X315" i="1"/>
  <c r="Y315" i="1"/>
  <c r="AI315" i="1" s="1"/>
  <c r="AA315" i="1"/>
  <c r="AB315" i="1"/>
  <c r="AG315" i="1"/>
  <c r="AH315" i="1"/>
  <c r="AK315" i="1"/>
  <c r="AL315" i="1"/>
  <c r="U316" i="1"/>
  <c r="V316" i="1"/>
  <c r="X316" i="1"/>
  <c r="Y316" i="1"/>
  <c r="AA316" i="1"/>
  <c r="AB316" i="1"/>
  <c r="AF316" i="1"/>
  <c r="AI316" i="1"/>
  <c r="AJ316" i="1"/>
  <c r="AK316" i="1"/>
  <c r="AL316" i="1"/>
  <c r="AM316" i="1"/>
  <c r="U317" i="1"/>
  <c r="V317" i="1"/>
  <c r="X317" i="1"/>
  <c r="Y317" i="1"/>
  <c r="AI317" i="1" s="1"/>
  <c r="AA317" i="1"/>
  <c r="AB317" i="1"/>
  <c r="AG317" i="1"/>
  <c r="AH317" i="1"/>
  <c r="AK317" i="1"/>
  <c r="AL317" i="1"/>
  <c r="U318" i="1"/>
  <c r="V318" i="1"/>
  <c r="X318" i="1"/>
  <c r="Y318" i="1"/>
  <c r="AA318" i="1"/>
  <c r="AB318" i="1"/>
  <c r="AF318" i="1"/>
  <c r="AI318" i="1"/>
  <c r="AJ318" i="1"/>
  <c r="AK318" i="1"/>
  <c r="AL318" i="1"/>
  <c r="AM318" i="1"/>
  <c r="U319" i="1"/>
  <c r="V319" i="1"/>
  <c r="X319" i="1"/>
  <c r="Y319" i="1"/>
  <c r="AI319" i="1" s="1"/>
  <c r="AA319" i="1"/>
  <c r="AB319" i="1"/>
  <c r="AG319" i="1"/>
  <c r="AH319" i="1"/>
  <c r="AK319" i="1"/>
  <c r="AL319" i="1"/>
  <c r="U320" i="1"/>
  <c r="V320" i="1"/>
  <c r="X320" i="1"/>
  <c r="Y320" i="1"/>
  <c r="AA320" i="1"/>
  <c r="AB320" i="1"/>
  <c r="AF320" i="1"/>
  <c r="AI320" i="1"/>
  <c r="AJ320" i="1"/>
  <c r="AK320" i="1"/>
  <c r="AL320" i="1"/>
  <c r="AM320" i="1"/>
  <c r="U321" i="1"/>
  <c r="V321" i="1"/>
  <c r="X321" i="1"/>
  <c r="Y321" i="1"/>
  <c r="AI321" i="1" s="1"/>
  <c r="AA321" i="1"/>
  <c r="AB321" i="1"/>
  <c r="AG321" i="1"/>
  <c r="AH321" i="1"/>
  <c r="AK321" i="1"/>
  <c r="AL321" i="1"/>
  <c r="U322" i="1"/>
  <c r="V322" i="1"/>
  <c r="X322" i="1"/>
  <c r="Y322" i="1"/>
  <c r="AA322" i="1"/>
  <c r="AB322" i="1"/>
  <c r="AF322" i="1"/>
  <c r="AI322" i="1"/>
  <c r="AJ322" i="1"/>
  <c r="AK322" i="1"/>
  <c r="AL322" i="1"/>
  <c r="AM322" i="1"/>
  <c r="U323" i="1"/>
  <c r="V323" i="1"/>
  <c r="X323" i="1"/>
  <c r="Y323" i="1"/>
  <c r="AI323" i="1" s="1"/>
  <c r="AA323" i="1"/>
  <c r="AB323" i="1"/>
  <c r="AG323" i="1"/>
  <c r="AH323" i="1"/>
  <c r="AK323" i="1"/>
  <c r="AL323" i="1"/>
  <c r="U324" i="1"/>
  <c r="V324" i="1"/>
  <c r="X324" i="1"/>
  <c r="Y324" i="1"/>
  <c r="AA324" i="1"/>
  <c r="AB324" i="1"/>
  <c r="AF324" i="1"/>
  <c r="AI324" i="1"/>
  <c r="AJ324" i="1"/>
  <c r="AK324" i="1"/>
  <c r="AL324" i="1"/>
  <c r="AM324" i="1"/>
  <c r="U325" i="1"/>
  <c r="V325" i="1"/>
  <c r="X325" i="1"/>
  <c r="Y325" i="1"/>
  <c r="AI325" i="1" s="1"/>
  <c r="AA325" i="1"/>
  <c r="AB325" i="1"/>
  <c r="AG325" i="1"/>
  <c r="AH325" i="1"/>
  <c r="AK325" i="1"/>
  <c r="AL325" i="1"/>
  <c r="U326" i="1"/>
  <c r="V326" i="1"/>
  <c r="X326" i="1"/>
  <c r="Y326" i="1"/>
  <c r="AA326" i="1"/>
  <c r="AB326" i="1"/>
  <c r="AF326" i="1"/>
  <c r="AI326" i="1"/>
  <c r="AJ326" i="1"/>
  <c r="AK326" i="1"/>
  <c r="AL326" i="1"/>
  <c r="AM326" i="1"/>
  <c r="U327" i="1"/>
  <c r="V327" i="1"/>
  <c r="X327" i="1"/>
  <c r="Y327" i="1"/>
  <c r="AI327" i="1" s="1"/>
  <c r="AA327" i="1"/>
  <c r="AB327" i="1"/>
  <c r="AG327" i="1"/>
  <c r="AH327" i="1"/>
  <c r="AK327" i="1"/>
  <c r="AL327" i="1"/>
  <c r="U328" i="1"/>
  <c r="V328" i="1"/>
  <c r="X328" i="1"/>
  <c r="Y328" i="1"/>
  <c r="AA328" i="1"/>
  <c r="AB328" i="1"/>
  <c r="AF328" i="1"/>
  <c r="AI328" i="1"/>
  <c r="AJ328" i="1"/>
  <c r="AK328" i="1"/>
  <c r="AL328" i="1"/>
  <c r="AM328" i="1"/>
  <c r="U329" i="1"/>
  <c r="V329" i="1"/>
  <c r="X329" i="1"/>
  <c r="Y329" i="1"/>
  <c r="AI329" i="1" s="1"/>
  <c r="AA329" i="1"/>
  <c r="AB329" i="1"/>
  <c r="AG329" i="1"/>
  <c r="AH329" i="1"/>
  <c r="AK329" i="1"/>
  <c r="AL329" i="1"/>
  <c r="U330" i="1"/>
  <c r="V330" i="1"/>
  <c r="X330" i="1"/>
  <c r="Y330" i="1"/>
  <c r="AA330" i="1"/>
  <c r="AB330" i="1"/>
  <c r="AF330" i="1"/>
  <c r="AI330" i="1"/>
  <c r="AJ330" i="1"/>
  <c r="AK330" i="1"/>
  <c r="AL330" i="1"/>
  <c r="AM330" i="1"/>
  <c r="U335" i="1"/>
  <c r="V335" i="1"/>
  <c r="X335" i="1"/>
  <c r="Y335" i="1"/>
  <c r="AI335" i="1" s="1"/>
  <c r="AA335" i="1"/>
  <c r="AB335" i="1"/>
  <c r="AG335" i="1"/>
  <c r="AH335" i="1"/>
  <c r="AK335" i="1"/>
  <c r="AL335" i="1"/>
  <c r="U336" i="1"/>
  <c r="V336" i="1"/>
  <c r="X336" i="1"/>
  <c r="Y336" i="1"/>
  <c r="AA336" i="1"/>
  <c r="AB336" i="1"/>
  <c r="AF336" i="1"/>
  <c r="AI336" i="1"/>
  <c r="AJ336" i="1"/>
  <c r="AK336" i="1"/>
  <c r="AL336" i="1"/>
  <c r="AM336" i="1"/>
  <c r="U337" i="1"/>
  <c r="V337" i="1"/>
  <c r="X337" i="1"/>
  <c r="Y337" i="1"/>
  <c r="AI337" i="1" s="1"/>
  <c r="AA337" i="1"/>
  <c r="AB337" i="1"/>
  <c r="AG337" i="1"/>
  <c r="AH337" i="1"/>
  <c r="AK337" i="1"/>
  <c r="AL337" i="1"/>
  <c r="U338" i="1"/>
  <c r="V338" i="1"/>
  <c r="X338" i="1"/>
  <c r="Y338" i="1"/>
  <c r="AA338" i="1"/>
  <c r="AB338" i="1"/>
  <c r="AF338" i="1"/>
  <c r="AI338" i="1"/>
  <c r="AJ338" i="1"/>
  <c r="AK338" i="1"/>
  <c r="AL338" i="1"/>
  <c r="AM338" i="1"/>
  <c r="U339" i="1"/>
  <c r="V339" i="1"/>
  <c r="X339" i="1"/>
  <c r="Y339" i="1"/>
  <c r="AI339" i="1" s="1"/>
  <c r="AA339" i="1"/>
  <c r="AB339" i="1"/>
  <c r="AG339" i="1"/>
  <c r="AH339" i="1"/>
  <c r="AK339" i="1"/>
  <c r="AL339" i="1"/>
  <c r="U340" i="1"/>
  <c r="V340" i="1"/>
  <c r="X340" i="1"/>
  <c r="Y340" i="1"/>
  <c r="AA340" i="1"/>
  <c r="AB340" i="1"/>
  <c r="AF340" i="1"/>
  <c r="AI340" i="1"/>
  <c r="AJ340" i="1"/>
  <c r="AK340" i="1"/>
  <c r="AL340" i="1"/>
  <c r="AM340" i="1"/>
  <c r="AO344" i="1"/>
  <c r="AP344" i="1"/>
  <c r="U345" i="1"/>
  <c r="V345" i="1"/>
  <c r="Z345" i="1"/>
  <c r="AC345" i="1" s="1"/>
  <c r="AA345" i="1"/>
  <c r="AB345" i="1"/>
  <c r="AD345" i="1"/>
  <c r="AO345" i="1"/>
  <c r="AP345" i="1"/>
  <c r="AQ345" i="1"/>
  <c r="AR345" i="1"/>
  <c r="AS345" i="1"/>
  <c r="AT345" i="1"/>
  <c r="AU345" i="1"/>
  <c r="AV345" i="1"/>
  <c r="AW345" i="1"/>
  <c r="U346" i="1"/>
  <c r="V346" i="1"/>
  <c r="Z346" i="1"/>
  <c r="AC346" i="1" s="1"/>
  <c r="AA346" i="1"/>
  <c r="AB346" i="1"/>
  <c r="AD346" i="1"/>
  <c r="AO346" i="1"/>
  <c r="AP346" i="1"/>
  <c r="AQ346" i="1"/>
  <c r="AR346" i="1"/>
  <c r="AS346" i="1"/>
  <c r="AT346" i="1"/>
  <c r="AU346" i="1"/>
  <c r="AW346" i="1"/>
  <c r="U347" i="1"/>
  <c r="V347" i="1"/>
  <c r="Z347" i="1"/>
  <c r="AC347" i="1" s="1"/>
  <c r="AA347" i="1"/>
  <c r="AB347" i="1"/>
  <c r="AD347" i="1"/>
  <c r="AO347" i="1"/>
  <c r="AP347" i="1"/>
  <c r="AQ347" i="1"/>
  <c r="AR347" i="1"/>
  <c r="AS347" i="1"/>
  <c r="BC347" i="1" s="1"/>
  <c r="AT347" i="1"/>
  <c r="AU347" i="1"/>
  <c r="AW347" i="1"/>
  <c r="BB347" i="1"/>
  <c r="U348" i="1"/>
  <c r="V348" i="1"/>
  <c r="Z348" i="1"/>
  <c r="AA348" i="1"/>
  <c r="AB348" i="1"/>
  <c r="AC348" i="1"/>
  <c r="AD348" i="1"/>
  <c r="AO348" i="1"/>
  <c r="AP348" i="1"/>
  <c r="AQ348" i="1"/>
  <c r="AR348" i="1"/>
  <c r="AS348" i="1"/>
  <c r="AV348" i="1" s="1"/>
  <c r="AT348" i="1"/>
  <c r="AU348" i="1"/>
  <c r="AW348" i="1"/>
  <c r="BB348" i="1"/>
  <c r="BC348" i="1"/>
  <c r="U349" i="1"/>
  <c r="V349" i="1"/>
  <c r="Z349" i="1"/>
  <c r="AC349" i="1" s="1"/>
  <c r="AA349" i="1"/>
  <c r="AB349" i="1"/>
  <c r="AO349" i="1"/>
  <c r="AP349" i="1"/>
  <c r="AQ349" i="1"/>
  <c r="AR349" i="1"/>
  <c r="AS349" i="1"/>
  <c r="AT349" i="1"/>
  <c r="AU349" i="1"/>
  <c r="AV349" i="1"/>
  <c r="AW349" i="1"/>
  <c r="BD349" i="1"/>
  <c r="U350" i="1"/>
  <c r="V350" i="1"/>
  <c r="Z350" i="1"/>
  <c r="AC350" i="1" s="1"/>
  <c r="AA350" i="1"/>
  <c r="AB350" i="1"/>
  <c r="AD350" i="1"/>
  <c r="AO350" i="1"/>
  <c r="AP350" i="1"/>
  <c r="AQ350" i="1"/>
  <c r="AR350" i="1"/>
  <c r="AS350" i="1"/>
  <c r="AT350" i="1"/>
  <c r="AU350" i="1"/>
  <c r="U351" i="1"/>
  <c r="V351" i="1"/>
  <c r="Z351" i="1"/>
  <c r="AC351" i="1" s="1"/>
  <c r="AA351" i="1"/>
  <c r="AB351" i="1"/>
  <c r="AD351" i="1"/>
  <c r="AO351" i="1"/>
  <c r="AP351" i="1"/>
  <c r="AQ351" i="1"/>
  <c r="AR351" i="1"/>
  <c r="AS351" i="1"/>
  <c r="BC351" i="1" s="1"/>
  <c r="AT351" i="1"/>
  <c r="AU351" i="1"/>
  <c r="AW351" i="1"/>
  <c r="BB351" i="1"/>
  <c r="U352" i="1"/>
  <c r="V352" i="1"/>
  <c r="Z352" i="1"/>
  <c r="AA352" i="1"/>
  <c r="AB352" i="1"/>
  <c r="AC352" i="1"/>
  <c r="AD352" i="1"/>
  <c r="AO352" i="1"/>
  <c r="AP352" i="1"/>
  <c r="AQ352" i="1"/>
  <c r="AR352" i="1"/>
  <c r="AS352" i="1"/>
  <c r="AV352" i="1" s="1"/>
  <c r="AT352" i="1"/>
  <c r="AU352" i="1"/>
  <c r="AW352" i="1"/>
  <c r="BB352" i="1"/>
  <c r="BC352" i="1"/>
  <c r="U353" i="1"/>
  <c r="V353" i="1"/>
  <c r="Z353" i="1"/>
  <c r="AC353" i="1" s="1"/>
  <c r="AA353" i="1"/>
  <c r="AB353" i="1"/>
  <c r="AD353" i="1"/>
  <c r="AO353" i="1"/>
  <c r="AP353" i="1"/>
  <c r="AQ353" i="1"/>
  <c r="AR353" i="1"/>
  <c r="BB353" i="1" s="1"/>
  <c r="AS353" i="1"/>
  <c r="AT353" i="1"/>
  <c r="AU353" i="1"/>
  <c r="AV353" i="1"/>
  <c r="AW353" i="1"/>
  <c r="U354" i="1"/>
  <c r="V354" i="1"/>
  <c r="Z354" i="1"/>
  <c r="AC354" i="1" s="1"/>
  <c r="AA354" i="1"/>
  <c r="AB354" i="1"/>
  <c r="AD354" i="1"/>
  <c r="AO354" i="1"/>
  <c r="AP354" i="1"/>
  <c r="AQ354" i="1"/>
  <c r="AR354" i="1"/>
  <c r="AS354" i="1"/>
  <c r="AT354" i="1"/>
  <c r="AU354" i="1"/>
  <c r="AV354" i="1"/>
  <c r="AW354" i="1"/>
  <c r="BD354" i="1"/>
  <c r="U355" i="1"/>
  <c r="V355" i="1"/>
  <c r="Z355" i="1"/>
  <c r="AC355" i="1" s="1"/>
  <c r="AA355" i="1"/>
  <c r="AB355" i="1"/>
  <c r="AD355" i="1"/>
  <c r="AO355" i="1"/>
  <c r="AP355" i="1"/>
  <c r="AQ355" i="1"/>
  <c r="AR355" i="1"/>
  <c r="AS355" i="1"/>
  <c r="AT355" i="1"/>
  <c r="AU355" i="1"/>
  <c r="AW355" i="1"/>
  <c r="BB355" i="1"/>
  <c r="U356" i="1"/>
  <c r="V356" i="1"/>
  <c r="X356" i="1"/>
  <c r="Y356" i="1"/>
  <c r="AF356" i="1" s="1"/>
  <c r="AA356" i="1"/>
  <c r="AB356" i="1"/>
  <c r="AG356" i="1"/>
  <c r="AH356" i="1"/>
  <c r="AI356" i="1"/>
  <c r="AK356" i="1"/>
  <c r="AL356" i="1"/>
  <c r="AM356" i="1"/>
  <c r="U357" i="1"/>
  <c r="V357" i="1"/>
  <c r="X357" i="1"/>
  <c r="AH357" i="1" s="1"/>
  <c r="Y357" i="1"/>
  <c r="AA357" i="1"/>
  <c r="AB357" i="1"/>
  <c r="AF357" i="1"/>
  <c r="AJ357" i="1"/>
  <c r="AK357" i="1"/>
  <c r="U358" i="1"/>
  <c r="V358" i="1"/>
  <c r="X358" i="1"/>
  <c r="Y358" i="1"/>
  <c r="AF358" i="1" s="1"/>
  <c r="AA358" i="1"/>
  <c r="AB358" i="1"/>
  <c r="AG358" i="1"/>
  <c r="AH358" i="1"/>
  <c r="AI358" i="1"/>
  <c r="AK358" i="1"/>
  <c r="AL358" i="1"/>
  <c r="AM358" i="1"/>
  <c r="U359" i="1"/>
  <c r="V359" i="1"/>
  <c r="X359" i="1"/>
  <c r="Y359" i="1"/>
  <c r="AA359" i="1"/>
  <c r="AB359" i="1"/>
  <c r="AG359" i="1"/>
  <c r="U360" i="1"/>
  <c r="V360" i="1"/>
  <c r="X360" i="1"/>
  <c r="Y360" i="1"/>
  <c r="AF360" i="1" s="1"/>
  <c r="AA360" i="1"/>
  <c r="AB360" i="1"/>
  <c r="AG360" i="1"/>
  <c r="AH360" i="1"/>
  <c r="AI360" i="1"/>
  <c r="AK360" i="1"/>
  <c r="AL360" i="1"/>
  <c r="AM360" i="1"/>
  <c r="U361" i="1"/>
  <c r="V361" i="1"/>
  <c r="X361" i="1"/>
  <c r="AH361" i="1" s="1"/>
  <c r="Y361" i="1"/>
  <c r="AA361" i="1"/>
  <c r="AB361" i="1"/>
  <c r="AF361" i="1"/>
  <c r="AJ361" i="1"/>
  <c r="AK361" i="1"/>
  <c r="U362" i="1"/>
  <c r="V362" i="1"/>
  <c r="X362" i="1"/>
  <c r="Y362" i="1"/>
  <c r="AF362" i="1" s="1"/>
  <c r="AA362" i="1"/>
  <c r="AB362" i="1"/>
  <c r="AG362" i="1"/>
  <c r="AH362" i="1"/>
  <c r="AI362" i="1"/>
  <c r="AK362" i="1"/>
  <c r="AL362" i="1"/>
  <c r="AM362" i="1"/>
  <c r="U363" i="1"/>
  <c r="V363" i="1"/>
  <c r="X363" i="1"/>
  <c r="Y363" i="1"/>
  <c r="AA363" i="1"/>
  <c r="AB363" i="1"/>
  <c r="AG363" i="1"/>
  <c r="U364" i="1"/>
  <c r="V364" i="1"/>
  <c r="X364" i="1"/>
  <c r="Y364" i="1"/>
  <c r="AF364" i="1" s="1"/>
  <c r="AA364" i="1"/>
  <c r="AB364" i="1"/>
  <c r="AG364" i="1"/>
  <c r="AH364" i="1"/>
  <c r="AI364" i="1"/>
  <c r="AK364" i="1"/>
  <c r="AL364" i="1"/>
  <c r="AM364" i="1"/>
  <c r="U365" i="1"/>
  <c r="V365" i="1"/>
  <c r="X365" i="1"/>
  <c r="AH365" i="1" s="1"/>
  <c r="Y365" i="1"/>
  <c r="AA365" i="1"/>
  <c r="AB365" i="1"/>
  <c r="AF365" i="1"/>
  <c r="AJ365" i="1"/>
  <c r="AK365" i="1"/>
  <c r="U366" i="1"/>
  <c r="V366" i="1"/>
  <c r="X366" i="1"/>
  <c r="Y366" i="1"/>
  <c r="AF366" i="1" s="1"/>
  <c r="AA366" i="1"/>
  <c r="AB366" i="1"/>
  <c r="AG366" i="1"/>
  <c r="AH366" i="1"/>
  <c r="AI366" i="1"/>
  <c r="AK366" i="1"/>
  <c r="AL366" i="1"/>
  <c r="AM366" i="1"/>
  <c r="U367" i="1"/>
  <c r="V367" i="1"/>
  <c r="X367" i="1"/>
  <c r="Y367" i="1"/>
  <c r="AA367" i="1"/>
  <c r="AB367" i="1"/>
  <c r="AG367" i="1"/>
  <c r="U368" i="1"/>
  <c r="V368" i="1"/>
  <c r="X368" i="1"/>
  <c r="Y368" i="1"/>
  <c r="AF368" i="1" s="1"/>
  <c r="AA368" i="1"/>
  <c r="AB368" i="1"/>
  <c r="AG368" i="1"/>
  <c r="AH368" i="1"/>
  <c r="AI368" i="1"/>
  <c r="AK368" i="1"/>
  <c r="AL368" i="1"/>
  <c r="AM368" i="1"/>
  <c r="U369" i="1"/>
  <c r="V369" i="1"/>
  <c r="X369" i="1"/>
  <c r="AH369" i="1" s="1"/>
  <c r="Y369" i="1"/>
  <c r="AA369" i="1"/>
  <c r="AB369" i="1"/>
  <c r="AF369" i="1"/>
  <c r="AJ369" i="1"/>
  <c r="AK369" i="1"/>
  <c r="U370" i="1"/>
  <c r="V370" i="1"/>
  <c r="X370" i="1"/>
  <c r="Y370" i="1"/>
  <c r="AF370" i="1" s="1"/>
  <c r="AA370" i="1"/>
  <c r="AB370" i="1"/>
  <c r="AG370" i="1"/>
  <c r="AH370" i="1"/>
  <c r="AI370" i="1"/>
  <c r="AK370" i="1"/>
  <c r="AL370" i="1"/>
  <c r="AM370" i="1"/>
  <c r="U371" i="1"/>
  <c r="V371" i="1"/>
  <c r="X371" i="1"/>
  <c r="Y371" i="1"/>
  <c r="AA371" i="1"/>
  <c r="AB371" i="1"/>
  <c r="AG371" i="1"/>
  <c r="U372" i="1"/>
  <c r="V372" i="1"/>
  <c r="X372" i="1"/>
  <c r="Y372" i="1"/>
  <c r="AF372" i="1" s="1"/>
  <c r="AA372" i="1"/>
  <c r="AB372" i="1"/>
  <c r="AG372" i="1"/>
  <c r="AH372" i="1"/>
  <c r="AI372" i="1"/>
  <c r="AK372" i="1"/>
  <c r="AL372" i="1"/>
  <c r="AM372" i="1"/>
  <c r="U377" i="1"/>
  <c r="V377" i="1"/>
  <c r="Z377" i="1"/>
  <c r="AC377" i="1" s="1"/>
  <c r="AA377" i="1"/>
  <c r="AB377" i="1"/>
  <c r="AD377" i="1"/>
  <c r="AO377" i="1"/>
  <c r="AP377" i="1"/>
  <c r="AQ377" i="1"/>
  <c r="AR377" i="1"/>
  <c r="BD377" i="1" s="1"/>
  <c r="AS377" i="1"/>
  <c r="AT377" i="1"/>
  <c r="AU377" i="1"/>
  <c r="AV377" i="1"/>
  <c r="AW377" i="1"/>
  <c r="U378" i="1"/>
  <c r="V378" i="1"/>
  <c r="Z378" i="1"/>
  <c r="AC378" i="1" s="1"/>
  <c r="AA378" i="1"/>
  <c r="AB378" i="1"/>
  <c r="AD378" i="1"/>
  <c r="AO378" i="1"/>
  <c r="AP378" i="1"/>
  <c r="AQ378" i="1"/>
  <c r="AR378" i="1"/>
  <c r="AS378" i="1"/>
  <c r="AT378" i="1"/>
  <c r="AU378" i="1"/>
  <c r="AW378" i="1"/>
  <c r="BB378" i="1"/>
  <c r="U379" i="1"/>
  <c r="V379" i="1"/>
  <c r="Z379" i="1"/>
  <c r="AA379" i="1"/>
  <c r="AB379" i="1"/>
  <c r="AC379" i="1"/>
  <c r="AD379" i="1"/>
  <c r="AO379" i="1"/>
  <c r="AP379" i="1"/>
  <c r="AQ379" i="1"/>
  <c r="AR379" i="1"/>
  <c r="AS379" i="1"/>
  <c r="AV379" i="1" s="1"/>
  <c r="AT379" i="1"/>
  <c r="AU379" i="1"/>
  <c r="AW379" i="1"/>
  <c r="BB379" i="1"/>
  <c r="BC379" i="1"/>
  <c r="U380" i="1"/>
  <c r="V380" i="1"/>
  <c r="Z380" i="1"/>
  <c r="AA380" i="1"/>
  <c r="AB380" i="1"/>
  <c r="AC380" i="1"/>
  <c r="AD380" i="1"/>
  <c r="AO380" i="1"/>
  <c r="AP380" i="1"/>
  <c r="AQ380" i="1"/>
  <c r="AR380" i="1"/>
  <c r="BB380" i="1" s="1"/>
  <c r="AS380" i="1"/>
  <c r="AT380" i="1"/>
  <c r="AU380" i="1"/>
  <c r="AV380" i="1"/>
  <c r="AW380" i="1"/>
  <c r="BC380" i="1"/>
  <c r="BD380" i="1"/>
  <c r="U381" i="1"/>
  <c r="V381" i="1"/>
  <c r="Z381" i="1"/>
  <c r="AC381" i="1" s="1"/>
  <c r="AA381" i="1"/>
  <c r="AB381" i="1"/>
  <c r="AO381" i="1"/>
  <c r="AP381" i="1"/>
  <c r="AQ381" i="1"/>
  <c r="AR381" i="1"/>
  <c r="AS381" i="1"/>
  <c r="AT381" i="1"/>
  <c r="AU381" i="1"/>
  <c r="AW381" i="1"/>
  <c r="BD381" i="1"/>
  <c r="U382" i="1"/>
  <c r="V382" i="1"/>
  <c r="Z382" i="1"/>
  <c r="AC382" i="1" s="1"/>
  <c r="AA382" i="1"/>
  <c r="AB382" i="1"/>
  <c r="AD382" i="1"/>
  <c r="AO382" i="1"/>
  <c r="AP382" i="1"/>
  <c r="AQ382" i="1"/>
  <c r="AR382" i="1"/>
  <c r="AS382" i="1"/>
  <c r="AT382" i="1"/>
  <c r="AU382" i="1"/>
  <c r="BB382" i="1"/>
  <c r="U383" i="1"/>
  <c r="V383" i="1"/>
  <c r="Z383" i="1"/>
  <c r="AA383" i="1"/>
  <c r="AB383" i="1"/>
  <c r="AC383" i="1"/>
  <c r="AD383" i="1"/>
  <c r="AO383" i="1"/>
  <c r="AP383" i="1"/>
  <c r="AQ383" i="1"/>
  <c r="AR383" i="1"/>
  <c r="AS383" i="1"/>
  <c r="AV383" i="1" s="1"/>
  <c r="AT383" i="1"/>
  <c r="AU383" i="1"/>
  <c r="AW383" i="1"/>
  <c r="BB383" i="1"/>
  <c r="BC383" i="1"/>
  <c r="U384" i="1"/>
  <c r="V384" i="1"/>
  <c r="X384" i="1"/>
  <c r="Y384" i="1"/>
  <c r="AA384" i="1"/>
  <c r="AB384" i="1"/>
  <c r="AF384" i="1"/>
  <c r="AI384" i="1"/>
  <c r="AJ384" i="1"/>
  <c r="AK384" i="1"/>
  <c r="AL384" i="1"/>
  <c r="AM384" i="1"/>
  <c r="U385" i="1"/>
  <c r="V385" i="1"/>
  <c r="X385" i="1"/>
  <c r="Y385" i="1"/>
  <c r="AA385" i="1"/>
  <c r="AB385" i="1"/>
  <c r="AH385" i="1"/>
  <c r="U386" i="1"/>
  <c r="V386" i="1"/>
  <c r="X386" i="1"/>
  <c r="Y386" i="1"/>
  <c r="AA386" i="1"/>
  <c r="AB386" i="1"/>
  <c r="AF386" i="1"/>
  <c r="AI386" i="1"/>
  <c r="AJ386" i="1"/>
  <c r="AK386" i="1"/>
  <c r="AL386" i="1"/>
  <c r="AM386" i="1"/>
  <c r="U387" i="1"/>
  <c r="V387" i="1"/>
  <c r="X387" i="1"/>
  <c r="Y387" i="1"/>
  <c r="AA387" i="1"/>
  <c r="AB387" i="1"/>
  <c r="AG387" i="1"/>
  <c r="AH387" i="1"/>
  <c r="AK387" i="1"/>
  <c r="AL387" i="1"/>
  <c r="U388" i="1"/>
  <c r="V388" i="1"/>
  <c r="X388" i="1"/>
  <c r="Y388" i="1"/>
  <c r="AA388" i="1"/>
  <c r="AB388" i="1"/>
  <c r="AF388" i="1"/>
  <c r="AI388" i="1"/>
  <c r="AJ388" i="1"/>
  <c r="AK388" i="1"/>
  <c r="AL388" i="1"/>
  <c r="AM388" i="1"/>
  <c r="U389" i="1"/>
  <c r="V389" i="1"/>
  <c r="X389" i="1"/>
  <c r="Y389" i="1"/>
  <c r="AA389" i="1"/>
  <c r="AB389" i="1"/>
  <c r="AH389" i="1"/>
  <c r="U390" i="1"/>
  <c r="V390" i="1"/>
  <c r="X390" i="1"/>
  <c r="Y390" i="1"/>
  <c r="AA390" i="1"/>
  <c r="AB390" i="1"/>
  <c r="AF390" i="1"/>
  <c r="AI390" i="1"/>
  <c r="AJ390" i="1"/>
  <c r="AK390" i="1"/>
  <c r="AL390" i="1"/>
  <c r="AM390" i="1"/>
  <c r="U391" i="1"/>
  <c r="V391" i="1"/>
  <c r="X391" i="1"/>
  <c r="Y391" i="1"/>
  <c r="AA391" i="1"/>
  <c r="AB391" i="1"/>
  <c r="AG391" i="1"/>
  <c r="AH391" i="1"/>
  <c r="AK391" i="1"/>
  <c r="AL391" i="1"/>
  <c r="U392" i="1"/>
  <c r="V392" i="1"/>
  <c r="X392" i="1"/>
  <c r="Y392" i="1"/>
  <c r="AA392" i="1"/>
  <c r="AB392" i="1"/>
  <c r="AF392" i="1"/>
  <c r="AI392" i="1"/>
  <c r="AJ392" i="1"/>
  <c r="AK392" i="1"/>
  <c r="AL392" i="1"/>
  <c r="AM392" i="1"/>
  <c r="U393" i="1"/>
  <c r="V393" i="1"/>
  <c r="X393" i="1"/>
  <c r="Y393" i="1"/>
  <c r="AL393" i="1" s="1"/>
  <c r="AA393" i="1"/>
  <c r="AB393" i="1"/>
  <c r="AH393" i="1"/>
  <c r="U394" i="1"/>
  <c r="V394" i="1"/>
  <c r="X394" i="1"/>
  <c r="Y394" i="1"/>
  <c r="AA394" i="1"/>
  <c r="AB394" i="1"/>
  <c r="AF394" i="1"/>
  <c r="AI394" i="1"/>
  <c r="AJ394" i="1"/>
  <c r="AK394" i="1"/>
  <c r="AL394" i="1"/>
  <c r="AM394" i="1"/>
  <c r="U395" i="1"/>
  <c r="V395" i="1"/>
  <c r="X395" i="1"/>
  <c r="AG395" i="1" s="1"/>
  <c r="Y395" i="1"/>
  <c r="AA395" i="1"/>
  <c r="AB395" i="1"/>
  <c r="AF395" i="1"/>
  <c r="AH395" i="1"/>
  <c r="AJ395" i="1"/>
  <c r="AK395" i="1"/>
  <c r="AL395" i="1"/>
  <c r="U396" i="1"/>
  <c r="V396" i="1"/>
  <c r="X396" i="1"/>
  <c r="AG396" i="1" s="1"/>
  <c r="Y396" i="1"/>
  <c r="AA396" i="1"/>
  <c r="AB396" i="1"/>
  <c r="AF396" i="1"/>
  <c r="AI396" i="1"/>
  <c r="AJ396" i="1"/>
  <c r="AK396" i="1"/>
  <c r="AL396" i="1"/>
  <c r="AM396" i="1"/>
  <c r="U397" i="1"/>
  <c r="V397" i="1"/>
  <c r="X397" i="1"/>
  <c r="Y397" i="1"/>
  <c r="AA397" i="1"/>
  <c r="AB397" i="1"/>
  <c r="AG397" i="1"/>
  <c r="AH397" i="1"/>
  <c r="AL397" i="1"/>
  <c r="U398" i="1"/>
  <c r="V398" i="1"/>
  <c r="X398" i="1"/>
  <c r="AG398" i="1" s="1"/>
  <c r="Y398" i="1"/>
  <c r="AA398" i="1"/>
  <c r="AB398" i="1"/>
  <c r="AF398" i="1"/>
  <c r="AH398" i="1"/>
  <c r="AI398" i="1"/>
  <c r="AJ398" i="1"/>
  <c r="AK398" i="1"/>
  <c r="AL398" i="1"/>
  <c r="AM398" i="1"/>
  <c r="U399" i="1"/>
  <c r="V399" i="1"/>
  <c r="X399" i="1"/>
  <c r="AH399" i="1" s="1"/>
  <c r="Y399" i="1"/>
  <c r="AA399" i="1"/>
  <c r="AB399" i="1"/>
  <c r="AG399" i="1"/>
  <c r="AL399" i="1"/>
  <c r="U400" i="1"/>
  <c r="V400" i="1"/>
  <c r="X400" i="1"/>
  <c r="AG400" i="1" s="1"/>
  <c r="Y400" i="1"/>
  <c r="AA400" i="1"/>
  <c r="AB400" i="1"/>
  <c r="AF400" i="1"/>
  <c r="AH400" i="1"/>
  <c r="AI400" i="1"/>
  <c r="AJ400" i="1"/>
  <c r="AK400" i="1"/>
  <c r="AL400" i="1"/>
  <c r="AM400" i="1"/>
  <c r="U401" i="1"/>
  <c r="V401" i="1"/>
  <c r="X401" i="1"/>
  <c r="AG401" i="1" s="1"/>
  <c r="Y401" i="1"/>
  <c r="AL401" i="1" s="1"/>
  <c r="AA401" i="1"/>
  <c r="AB401" i="1"/>
  <c r="AF401" i="1"/>
  <c r="AI401" i="1"/>
  <c r="AJ401" i="1"/>
  <c r="AK401" i="1"/>
  <c r="AM401" i="1"/>
  <c r="U402" i="1"/>
  <c r="V402" i="1"/>
  <c r="X402" i="1"/>
  <c r="Y402" i="1"/>
  <c r="AI402" i="1" s="1"/>
  <c r="AA402" i="1"/>
  <c r="AB402" i="1"/>
  <c r="AG402" i="1"/>
  <c r="AH402" i="1"/>
  <c r="AK402" i="1"/>
  <c r="AL402" i="1"/>
  <c r="U403" i="1"/>
  <c r="V403" i="1"/>
  <c r="X403" i="1"/>
  <c r="AG403" i="1" s="1"/>
  <c r="Y403" i="1"/>
  <c r="AL403" i="1" s="1"/>
  <c r="AA403" i="1"/>
  <c r="AB403" i="1"/>
  <c r="AF403" i="1"/>
  <c r="AI403" i="1"/>
  <c r="AJ403" i="1"/>
  <c r="AK403" i="1"/>
  <c r="AM403" i="1"/>
  <c r="U404" i="1"/>
  <c r="V404" i="1"/>
  <c r="X404" i="1"/>
  <c r="Y404" i="1"/>
  <c r="AI404" i="1" s="1"/>
  <c r="AA404" i="1"/>
  <c r="AB404" i="1"/>
  <c r="AG404" i="1"/>
  <c r="AH404" i="1"/>
  <c r="AK404" i="1"/>
  <c r="AL404" i="1"/>
  <c r="U405" i="1"/>
  <c r="V405" i="1"/>
  <c r="X405" i="1"/>
  <c r="AG405" i="1" s="1"/>
  <c r="Y405" i="1"/>
  <c r="AL405" i="1" s="1"/>
  <c r="AA405" i="1"/>
  <c r="AB405" i="1"/>
  <c r="AF405" i="1"/>
  <c r="AI405" i="1"/>
  <c r="AJ405" i="1"/>
  <c r="AK405" i="1"/>
  <c r="AM405" i="1"/>
  <c r="U410" i="1"/>
  <c r="V410" i="1"/>
  <c r="Z410" i="1"/>
  <c r="AA410" i="1"/>
  <c r="AB410" i="1"/>
  <c r="AC410" i="1"/>
  <c r="AD410" i="1"/>
  <c r="AO410" i="1"/>
  <c r="AP410" i="1"/>
  <c r="AQ410" i="1"/>
  <c r="AR410" i="1"/>
  <c r="AS410" i="1"/>
  <c r="BC410" i="1" s="1"/>
  <c r="AT410" i="1"/>
  <c r="AU410" i="1"/>
  <c r="AW410" i="1"/>
  <c r="BB410" i="1"/>
  <c r="U411" i="1"/>
  <c r="V411" i="1"/>
  <c r="Z411" i="1"/>
  <c r="AA411" i="1"/>
  <c r="AB411" i="1"/>
  <c r="AC411" i="1"/>
  <c r="AD411" i="1"/>
  <c r="AO411" i="1"/>
  <c r="AP411" i="1"/>
  <c r="AQ411" i="1"/>
  <c r="AR411" i="1"/>
  <c r="AS411" i="1"/>
  <c r="AT411" i="1"/>
  <c r="AU411" i="1"/>
  <c r="AV411" i="1"/>
  <c r="AW411" i="1"/>
  <c r="BB411" i="1"/>
  <c r="BC411" i="1"/>
  <c r="BD411" i="1"/>
  <c r="U412" i="1"/>
  <c r="V412" i="1"/>
  <c r="Z412" i="1"/>
  <c r="AC412" i="1" s="1"/>
  <c r="AA412" i="1"/>
  <c r="AB412" i="1"/>
  <c r="AD412" i="1"/>
  <c r="AO412" i="1"/>
  <c r="AP412" i="1"/>
  <c r="AQ412" i="1"/>
  <c r="AR412" i="1"/>
  <c r="BC412" i="1" s="1"/>
  <c r="AS412" i="1"/>
  <c r="BB412" i="1" s="1"/>
  <c r="AT412" i="1"/>
  <c r="AU412" i="1"/>
  <c r="AV412" i="1"/>
  <c r="AW412" i="1"/>
  <c r="BD412" i="1"/>
  <c r="U413" i="1"/>
  <c r="V413" i="1"/>
  <c r="Z413" i="1"/>
  <c r="AC413" i="1" s="1"/>
  <c r="AA413" i="1"/>
  <c r="AB413" i="1"/>
  <c r="AD413" i="1"/>
  <c r="AO413" i="1"/>
  <c r="AP413" i="1"/>
  <c r="AQ413" i="1"/>
  <c r="AR413" i="1"/>
  <c r="AS413" i="1"/>
  <c r="BB413" i="1" s="1"/>
  <c r="AT413" i="1"/>
  <c r="AU413" i="1"/>
  <c r="U414" i="1"/>
  <c r="V414" i="1"/>
  <c r="Z414" i="1"/>
  <c r="AA414" i="1"/>
  <c r="AB414" i="1"/>
  <c r="AC414" i="1"/>
  <c r="AD414" i="1"/>
  <c r="AO414" i="1"/>
  <c r="AP414" i="1"/>
  <c r="AQ414" i="1"/>
  <c r="AR414" i="1"/>
  <c r="AS414" i="1"/>
  <c r="BC414" i="1" s="1"/>
  <c r="AT414" i="1"/>
  <c r="AU414" i="1"/>
  <c r="AW414" i="1"/>
  <c r="BB414" i="1"/>
  <c r="U415" i="1"/>
  <c r="V415" i="1"/>
  <c r="Z415" i="1"/>
  <c r="AA415" i="1"/>
  <c r="AB415" i="1"/>
  <c r="AC415" i="1"/>
  <c r="AD415" i="1"/>
  <c r="AO415" i="1"/>
  <c r="AP415" i="1"/>
  <c r="AQ415" i="1"/>
  <c r="AR415" i="1"/>
  <c r="AS415" i="1"/>
  <c r="AT415" i="1"/>
  <c r="AU415" i="1"/>
  <c r="AV415" i="1"/>
  <c r="AW415" i="1"/>
  <c r="BB415" i="1"/>
  <c r="BC415" i="1"/>
  <c r="BD415" i="1"/>
  <c r="U416" i="1"/>
  <c r="V416" i="1"/>
  <c r="Z416" i="1"/>
  <c r="AC416" i="1" s="1"/>
  <c r="AA416" i="1"/>
  <c r="AB416" i="1"/>
  <c r="AD416" i="1"/>
  <c r="AO416" i="1"/>
  <c r="AP416" i="1"/>
  <c r="AQ416" i="1"/>
  <c r="AR416" i="1"/>
  <c r="BC416" i="1" s="1"/>
  <c r="AS416" i="1"/>
  <c r="BB416" i="1" s="1"/>
  <c r="AT416" i="1"/>
  <c r="AU416" i="1"/>
  <c r="AV416" i="1"/>
  <c r="AW416" i="1"/>
  <c r="BD416" i="1"/>
  <c r="U417" i="1"/>
  <c r="V417" i="1"/>
  <c r="Z417" i="1"/>
  <c r="AC417" i="1" s="1"/>
  <c r="AA417" i="1"/>
  <c r="AB417" i="1"/>
  <c r="AD417" i="1"/>
  <c r="AO417" i="1"/>
  <c r="AP417" i="1"/>
  <c r="AQ417" i="1"/>
  <c r="AR417" i="1"/>
  <c r="AS417" i="1"/>
  <c r="BB417" i="1" s="1"/>
  <c r="AT417" i="1"/>
  <c r="AU417" i="1"/>
  <c r="AW417" i="1"/>
  <c r="U418" i="1"/>
  <c r="V418" i="1"/>
  <c r="Z418" i="1"/>
  <c r="AA418" i="1"/>
  <c r="AB418" i="1"/>
  <c r="AC418" i="1"/>
  <c r="AD418" i="1"/>
  <c r="AO418" i="1"/>
  <c r="AP418" i="1"/>
  <c r="AQ418" i="1"/>
  <c r="AR418" i="1"/>
  <c r="AS418" i="1"/>
  <c r="BC418" i="1" s="1"/>
  <c r="AT418" i="1"/>
  <c r="AU418" i="1"/>
  <c r="AW418" i="1"/>
  <c r="BB418" i="1"/>
  <c r="U419" i="1"/>
  <c r="V419" i="1"/>
  <c r="Z419" i="1"/>
  <c r="AA419" i="1"/>
  <c r="AB419" i="1"/>
  <c r="AC419" i="1"/>
  <c r="AD419" i="1"/>
  <c r="AO419" i="1"/>
  <c r="AP419" i="1"/>
  <c r="AQ419" i="1"/>
  <c r="AR419" i="1"/>
  <c r="AS419" i="1"/>
  <c r="AT419" i="1"/>
  <c r="AU419" i="1"/>
  <c r="AV419" i="1"/>
  <c r="AW419" i="1"/>
  <c r="BB419" i="1"/>
  <c r="BC419" i="1"/>
  <c r="BD419" i="1"/>
  <c r="U420" i="1"/>
  <c r="V420" i="1"/>
  <c r="Z420" i="1"/>
  <c r="AC420" i="1" s="1"/>
  <c r="AA420" i="1"/>
  <c r="AB420" i="1"/>
  <c r="AD420" i="1"/>
  <c r="AO420" i="1"/>
  <c r="AP420" i="1"/>
  <c r="AQ420" i="1"/>
  <c r="AR420" i="1"/>
  <c r="BC420" i="1" s="1"/>
  <c r="AS420" i="1"/>
  <c r="BB420" i="1" s="1"/>
  <c r="AT420" i="1"/>
  <c r="AU420" i="1"/>
  <c r="AV420" i="1"/>
  <c r="AW420" i="1"/>
  <c r="BD420" i="1"/>
  <c r="U421" i="1"/>
  <c r="V421" i="1"/>
  <c r="Z421" i="1"/>
  <c r="AC421" i="1" s="1"/>
  <c r="AA421" i="1"/>
  <c r="AB421" i="1"/>
  <c r="AD421" i="1"/>
  <c r="AO421" i="1"/>
  <c r="AP421" i="1"/>
  <c r="AQ421" i="1"/>
  <c r="AR421" i="1"/>
  <c r="AS421" i="1"/>
  <c r="BB421" i="1" s="1"/>
  <c r="AT421" i="1"/>
  <c r="AU421" i="1"/>
  <c r="U422" i="1"/>
  <c r="V422" i="1"/>
  <c r="Z422" i="1"/>
  <c r="AA422" i="1"/>
  <c r="AB422" i="1"/>
  <c r="AC422" i="1"/>
  <c r="AD422" i="1"/>
  <c r="AO422" i="1"/>
  <c r="AP422" i="1"/>
  <c r="AQ422" i="1"/>
  <c r="AR422" i="1"/>
  <c r="AS422" i="1"/>
  <c r="BC422" i="1" s="1"/>
  <c r="AT422" i="1"/>
  <c r="AU422" i="1"/>
  <c r="AW422" i="1"/>
  <c r="BB422" i="1"/>
  <c r="U423" i="1"/>
  <c r="V423" i="1"/>
  <c r="X423" i="1"/>
  <c r="AG423" i="1" s="1"/>
  <c r="Y423" i="1"/>
  <c r="AA423" i="1"/>
  <c r="AB423" i="1"/>
  <c r="AF423" i="1"/>
  <c r="AH423" i="1"/>
  <c r="AI423" i="1"/>
  <c r="AJ423" i="1"/>
  <c r="AK423" i="1"/>
  <c r="AL423" i="1"/>
  <c r="AM423" i="1"/>
  <c r="U424" i="1"/>
  <c r="V424" i="1"/>
  <c r="X424" i="1"/>
  <c r="AH424" i="1" s="1"/>
  <c r="Y424" i="1"/>
  <c r="AL424" i="1" s="1"/>
  <c r="AA424" i="1"/>
  <c r="AB424" i="1"/>
  <c r="AG424" i="1"/>
  <c r="AK424" i="1"/>
  <c r="U425" i="1"/>
  <c r="V425" i="1"/>
  <c r="X425" i="1"/>
  <c r="AG425" i="1" s="1"/>
  <c r="Y425" i="1"/>
  <c r="AL425" i="1" s="1"/>
  <c r="AA425" i="1"/>
  <c r="AB425" i="1"/>
  <c r="AF425" i="1"/>
  <c r="AJ425" i="1"/>
  <c r="AK425" i="1"/>
  <c r="U426" i="1"/>
  <c r="V426" i="1"/>
  <c r="X426" i="1"/>
  <c r="AG426" i="1" s="1"/>
  <c r="Y426" i="1"/>
  <c r="AA426" i="1"/>
  <c r="AB426" i="1"/>
  <c r="AF426" i="1"/>
  <c r="AI426" i="1"/>
  <c r="AJ426" i="1"/>
  <c r="AK426" i="1"/>
  <c r="AL426" i="1"/>
  <c r="AM426" i="1"/>
  <c r="U427" i="1"/>
  <c r="V427" i="1"/>
  <c r="X427" i="1"/>
  <c r="Y427" i="1"/>
  <c r="AH427" i="1" s="1"/>
  <c r="AA427" i="1"/>
  <c r="AB427" i="1"/>
  <c r="AK427" i="1"/>
  <c r="U428" i="1"/>
  <c r="V428" i="1"/>
  <c r="X428" i="1"/>
  <c r="AG428" i="1" s="1"/>
  <c r="Y428" i="1"/>
  <c r="AA428" i="1"/>
  <c r="AB428" i="1"/>
  <c r="AF428" i="1"/>
  <c r="AI428" i="1"/>
  <c r="AJ428" i="1"/>
  <c r="AK428" i="1"/>
  <c r="AL428" i="1"/>
  <c r="AM428" i="1"/>
  <c r="U429" i="1"/>
  <c r="V429" i="1"/>
  <c r="X429" i="1"/>
  <c r="AG429" i="1" s="1"/>
  <c r="Y429" i="1"/>
  <c r="AL429" i="1" s="1"/>
  <c r="AA429" i="1"/>
  <c r="AB429" i="1"/>
  <c r="AF429" i="1"/>
  <c r="AJ429" i="1"/>
  <c r="AK429" i="1"/>
  <c r="U434" i="1"/>
  <c r="V434" i="1"/>
  <c r="X434" i="1"/>
  <c r="Y434" i="1"/>
  <c r="AF434" i="1" s="1"/>
  <c r="AA434" i="1"/>
  <c r="AB434" i="1"/>
  <c r="AG434" i="1"/>
  <c r="AH434" i="1"/>
  <c r="AI434" i="1"/>
  <c r="AK434" i="1"/>
  <c r="AL434" i="1"/>
  <c r="AM434" i="1"/>
  <c r="U435" i="1"/>
  <c r="V435" i="1"/>
  <c r="X435" i="1"/>
  <c r="AG435" i="1" s="1"/>
  <c r="Y435" i="1"/>
  <c r="AL435" i="1" s="1"/>
  <c r="AA435" i="1"/>
  <c r="AB435" i="1"/>
  <c r="AF435" i="1"/>
  <c r="AJ435" i="1"/>
  <c r="AK435" i="1"/>
  <c r="U436" i="1"/>
  <c r="V436" i="1"/>
  <c r="X436" i="1"/>
  <c r="Y436" i="1"/>
  <c r="AF436" i="1" s="1"/>
  <c r="AA436" i="1"/>
  <c r="AB436" i="1"/>
  <c r="AG436" i="1"/>
  <c r="AH436" i="1"/>
  <c r="AI436" i="1"/>
  <c r="AK436" i="1"/>
  <c r="AL436" i="1"/>
  <c r="AM436" i="1"/>
  <c r="U437" i="1"/>
  <c r="V437" i="1"/>
  <c r="X437" i="1"/>
  <c r="AG437" i="1" s="1"/>
  <c r="Y437" i="1"/>
  <c r="AL437" i="1" s="1"/>
  <c r="AA437" i="1"/>
  <c r="AB437" i="1"/>
  <c r="AF437" i="1"/>
  <c r="AJ437" i="1"/>
  <c r="AK437" i="1"/>
  <c r="U438" i="1"/>
  <c r="V438" i="1"/>
  <c r="X438" i="1"/>
  <c r="Y438" i="1"/>
  <c r="AF438" i="1" s="1"/>
  <c r="AA438" i="1"/>
  <c r="AB438" i="1"/>
  <c r="AG438" i="1"/>
  <c r="AH438" i="1"/>
  <c r="AI438" i="1"/>
  <c r="AK438" i="1"/>
  <c r="AL438" i="1"/>
  <c r="AM438" i="1"/>
  <c r="U439" i="1"/>
  <c r="V439" i="1"/>
  <c r="X439" i="1"/>
  <c r="AG439" i="1" s="1"/>
  <c r="Y439" i="1"/>
  <c r="AL439" i="1" s="1"/>
  <c r="AA439" i="1"/>
  <c r="AB439" i="1"/>
  <c r="AJ439" i="1"/>
  <c r="AK439" i="1"/>
  <c r="U440" i="1"/>
  <c r="V440" i="1"/>
  <c r="X440" i="1"/>
  <c r="Y440" i="1"/>
  <c r="AF440" i="1" s="1"/>
  <c r="AA440" i="1"/>
  <c r="AB440" i="1"/>
  <c r="AG440" i="1"/>
  <c r="AH440" i="1"/>
  <c r="AI440" i="1"/>
  <c r="AK440" i="1"/>
  <c r="AL440" i="1"/>
  <c r="AM440" i="1"/>
  <c r="U441" i="1"/>
  <c r="V441" i="1"/>
  <c r="X441" i="1"/>
  <c r="AG441" i="1" s="1"/>
  <c r="Y441" i="1"/>
  <c r="AL441" i="1" s="1"/>
  <c r="AA441" i="1"/>
  <c r="AB441" i="1"/>
  <c r="AF441" i="1"/>
  <c r="AJ441" i="1"/>
  <c r="AK441" i="1"/>
  <c r="AI399" i="1" l="1"/>
  <c r="AM399" i="1"/>
  <c r="AL371" i="1"/>
  <c r="AI371" i="1"/>
  <c r="AM371" i="1"/>
  <c r="AL367" i="1"/>
  <c r="AI367" i="1"/>
  <c r="AM367" i="1"/>
  <c r="AL363" i="1"/>
  <c r="AI363" i="1"/>
  <c r="AM363" i="1"/>
  <c r="AL359" i="1"/>
  <c r="AI359" i="1"/>
  <c r="AM359" i="1"/>
  <c r="BB345" i="1"/>
  <c r="BC345" i="1"/>
  <c r="BB290" i="1"/>
  <c r="BD290" i="1"/>
  <c r="AI265" i="1"/>
  <c r="AM265" i="1"/>
  <c r="AF265" i="1"/>
  <c r="AJ265" i="1"/>
  <c r="AK265" i="1"/>
  <c r="AL265" i="1"/>
  <c r="AG265" i="1"/>
  <c r="AG264" i="1"/>
  <c r="AH264" i="1"/>
  <c r="BB238" i="1"/>
  <c r="BC238" i="1"/>
  <c r="AV238" i="1"/>
  <c r="BD238" i="1"/>
  <c r="AW238" i="1"/>
  <c r="BC178" i="1"/>
  <c r="AV178" i="1"/>
  <c r="BD178" i="1"/>
  <c r="AW178" i="1"/>
  <c r="BB178" i="1"/>
  <c r="AH24" i="1"/>
  <c r="AL24" i="1"/>
  <c r="AI24" i="1"/>
  <c r="AM24" i="1"/>
  <c r="AF24" i="1"/>
  <c r="AJ24" i="1"/>
  <c r="AG24" i="1"/>
  <c r="AK24" i="1"/>
  <c r="AG427" i="1"/>
  <c r="AW421" i="1"/>
  <c r="AW413" i="1"/>
  <c r="AI389" i="1"/>
  <c r="AM389" i="1"/>
  <c r="AF389" i="1"/>
  <c r="AJ389" i="1"/>
  <c r="AI385" i="1"/>
  <c r="AM385" i="1"/>
  <c r="AF385" i="1"/>
  <c r="AJ385" i="1"/>
  <c r="AM441" i="1"/>
  <c r="AI441" i="1"/>
  <c r="AM439" i="1"/>
  <c r="AI439" i="1"/>
  <c r="AM437" i="1"/>
  <c r="AI437" i="1"/>
  <c r="AM435" i="1"/>
  <c r="AI435" i="1"/>
  <c r="AM429" i="1"/>
  <c r="AI429" i="1"/>
  <c r="AH428" i="1"/>
  <c r="AJ427" i="1"/>
  <c r="AF427" i="1"/>
  <c r="AH426" i="1"/>
  <c r="AM425" i="1"/>
  <c r="AI425" i="1"/>
  <c r="AJ424" i="1"/>
  <c r="AF424" i="1"/>
  <c r="BD421" i="1"/>
  <c r="AV421" i="1"/>
  <c r="BD417" i="1"/>
  <c r="AV417" i="1"/>
  <c r="BD413" i="1"/>
  <c r="AV413" i="1"/>
  <c r="AK399" i="1"/>
  <c r="AF399" i="1"/>
  <c r="AI397" i="1"/>
  <c r="AM397" i="1"/>
  <c r="AG393" i="1"/>
  <c r="AG392" i="1"/>
  <c r="AH392" i="1"/>
  <c r="AG389" i="1"/>
  <c r="AG388" i="1"/>
  <c r="AH388" i="1"/>
  <c r="AG385" i="1"/>
  <c r="AG384" i="1"/>
  <c r="AH384" i="1"/>
  <c r="BC382" i="1"/>
  <c r="AV382" i="1"/>
  <c r="BD382" i="1"/>
  <c r="BB381" i="1"/>
  <c r="BC381" i="1"/>
  <c r="AF371" i="1"/>
  <c r="AH371" i="1"/>
  <c r="AF367" i="1"/>
  <c r="AH367" i="1"/>
  <c r="AF363" i="1"/>
  <c r="AH363" i="1"/>
  <c r="AF359" i="1"/>
  <c r="AH359" i="1"/>
  <c r="BD353" i="1"/>
  <c r="BB350" i="1"/>
  <c r="BC350" i="1"/>
  <c r="AV350" i="1"/>
  <c r="BD350" i="1"/>
  <c r="AG340" i="1"/>
  <c r="AH340" i="1"/>
  <c r="AG336" i="1"/>
  <c r="AH336" i="1"/>
  <c r="AG328" i="1"/>
  <c r="AH328" i="1"/>
  <c r="AG324" i="1"/>
  <c r="AH324" i="1"/>
  <c r="AG320" i="1"/>
  <c r="AH320" i="1"/>
  <c r="AG316" i="1"/>
  <c r="AH316" i="1"/>
  <c r="BB311" i="1"/>
  <c r="BC311" i="1"/>
  <c r="AV311" i="1"/>
  <c r="BD311" i="1"/>
  <c r="AG303" i="1"/>
  <c r="AH303" i="1"/>
  <c r="AG294" i="1"/>
  <c r="AH294" i="1"/>
  <c r="BB289" i="1"/>
  <c r="BC289" i="1"/>
  <c r="AV289" i="1"/>
  <c r="AH265" i="1"/>
  <c r="AG256" i="1"/>
  <c r="AH256" i="1"/>
  <c r="AG248" i="1"/>
  <c r="AH248" i="1"/>
  <c r="AG240" i="1"/>
  <c r="AH240" i="1"/>
  <c r="AG215" i="1"/>
  <c r="AH215" i="1"/>
  <c r="AH441" i="1"/>
  <c r="AJ440" i="1"/>
  <c r="AH439" i="1"/>
  <c r="AJ438" i="1"/>
  <c r="AH437" i="1"/>
  <c r="AJ436" i="1"/>
  <c r="AH435" i="1"/>
  <c r="AJ434" i="1"/>
  <c r="AH429" i="1"/>
  <c r="AM427" i="1"/>
  <c r="AI427" i="1"/>
  <c r="AH425" i="1"/>
  <c r="AM424" i="1"/>
  <c r="AI424" i="1"/>
  <c r="BD422" i="1"/>
  <c r="AV422" i="1"/>
  <c r="BC421" i="1"/>
  <c r="BD418" i="1"/>
  <c r="AV418" i="1"/>
  <c r="BC417" i="1"/>
  <c r="BD414" i="1"/>
  <c r="AV414" i="1"/>
  <c r="BC413" i="1"/>
  <c r="BD410" i="1"/>
  <c r="AV410" i="1"/>
  <c r="AH405" i="1"/>
  <c r="AJ404" i="1"/>
  <c r="AF404" i="1"/>
  <c r="AH403" i="1"/>
  <c r="AJ402" i="1"/>
  <c r="AF402" i="1"/>
  <c r="AH401" i="1"/>
  <c r="AJ399" i="1"/>
  <c r="AK397" i="1"/>
  <c r="AF397" i="1"/>
  <c r="AH396" i="1"/>
  <c r="AI395" i="1"/>
  <c r="AM395" i="1"/>
  <c r="AI391" i="1"/>
  <c r="AM391" i="1"/>
  <c r="AF391" i="1"/>
  <c r="AJ391" i="1"/>
  <c r="AL389" i="1"/>
  <c r="AI387" i="1"/>
  <c r="AM387" i="1"/>
  <c r="AF387" i="1"/>
  <c r="AJ387" i="1"/>
  <c r="AL385" i="1"/>
  <c r="AW382" i="1"/>
  <c r="AV381" i="1"/>
  <c r="AD381" i="1"/>
  <c r="AK371" i="1"/>
  <c r="AG369" i="1"/>
  <c r="AL369" i="1"/>
  <c r="AI369" i="1"/>
  <c r="AM369" i="1"/>
  <c r="AK367" i="1"/>
  <c r="AG365" i="1"/>
  <c r="AL365" i="1"/>
  <c r="AI365" i="1"/>
  <c r="AM365" i="1"/>
  <c r="AK363" i="1"/>
  <c r="AG361" i="1"/>
  <c r="AL361" i="1"/>
  <c r="AI361" i="1"/>
  <c r="AM361" i="1"/>
  <c r="AK359" i="1"/>
  <c r="AG357" i="1"/>
  <c r="AL357" i="1"/>
  <c r="AI357" i="1"/>
  <c r="AM357" i="1"/>
  <c r="BC355" i="1"/>
  <c r="AV355" i="1"/>
  <c r="BD355" i="1"/>
  <c r="BB354" i="1"/>
  <c r="BC354" i="1"/>
  <c r="BC353" i="1"/>
  <c r="AW350" i="1"/>
  <c r="BB349" i="1"/>
  <c r="BC349" i="1"/>
  <c r="AD349" i="1"/>
  <c r="BD345" i="1"/>
  <c r="AW311" i="1"/>
  <c r="BB310" i="1"/>
  <c r="BC310" i="1"/>
  <c r="AD310" i="1"/>
  <c r="AW289" i="1"/>
  <c r="BD289" i="1"/>
  <c r="BB288" i="1"/>
  <c r="BC288" i="1"/>
  <c r="AD288" i="1"/>
  <c r="AC237" i="1"/>
  <c r="AD237" i="1"/>
  <c r="AH191" i="1"/>
  <c r="AG191" i="1"/>
  <c r="AF439" i="1"/>
  <c r="AI393" i="1"/>
  <c r="AM393" i="1"/>
  <c r="AF393" i="1"/>
  <c r="AJ393" i="1"/>
  <c r="AL427" i="1"/>
  <c r="AM404" i="1"/>
  <c r="AM402" i="1"/>
  <c r="AJ397" i="1"/>
  <c r="AG394" i="1"/>
  <c r="AH394" i="1"/>
  <c r="AK393" i="1"/>
  <c r="AG390" i="1"/>
  <c r="AH390" i="1"/>
  <c r="AK389" i="1"/>
  <c r="AG386" i="1"/>
  <c r="AH386" i="1"/>
  <c r="AK385" i="1"/>
  <c r="BC378" i="1"/>
  <c r="AV378" i="1"/>
  <c r="BD378" i="1"/>
  <c r="BB377" i="1"/>
  <c r="BC377" i="1"/>
  <c r="AJ371" i="1"/>
  <c r="AJ367" i="1"/>
  <c r="AJ363" i="1"/>
  <c r="AJ359" i="1"/>
  <c r="BB346" i="1"/>
  <c r="BC346" i="1"/>
  <c r="AV346" i="1"/>
  <c r="BD346" i="1"/>
  <c r="AG338" i="1"/>
  <c r="AH338" i="1"/>
  <c r="AG330" i="1"/>
  <c r="AH330" i="1"/>
  <c r="AG326" i="1"/>
  <c r="AH326" i="1"/>
  <c r="AG322" i="1"/>
  <c r="AH322" i="1"/>
  <c r="AG318" i="1"/>
  <c r="AH318" i="1"/>
  <c r="AG314" i="1"/>
  <c r="AH314" i="1"/>
  <c r="AG301" i="1"/>
  <c r="AH301" i="1"/>
  <c r="AI299" i="1"/>
  <c r="AM299" i="1"/>
  <c r="AJ299" i="1"/>
  <c r="AF299" i="1"/>
  <c r="AK299" i="1"/>
  <c r="AG293" i="1"/>
  <c r="AH293" i="1"/>
  <c r="BB202" i="1"/>
  <c r="BC202" i="1"/>
  <c r="BD202" i="1"/>
  <c r="AI297" i="1"/>
  <c r="AM297" i="1"/>
  <c r="AV291" i="1"/>
  <c r="BD291" i="1"/>
  <c r="AI275" i="1"/>
  <c r="AF275" i="1"/>
  <c r="AJ275" i="1"/>
  <c r="AG274" i="1"/>
  <c r="AH274" i="1"/>
  <c r="AI263" i="1"/>
  <c r="AM263" i="1"/>
  <c r="AF263" i="1"/>
  <c r="AJ263" i="1"/>
  <c r="AG262" i="1"/>
  <c r="AH262" i="1"/>
  <c r="AG254" i="1"/>
  <c r="AH254" i="1"/>
  <c r="AG246" i="1"/>
  <c r="AH246" i="1"/>
  <c r="BB234" i="1"/>
  <c r="BC234" i="1"/>
  <c r="AV234" i="1"/>
  <c r="BD234" i="1"/>
  <c r="AV201" i="1"/>
  <c r="BD201" i="1"/>
  <c r="BC201" i="1"/>
  <c r="AW201" i="1"/>
  <c r="AH193" i="1"/>
  <c r="AG193" i="1"/>
  <c r="AH187" i="1"/>
  <c r="AG187" i="1"/>
  <c r="AC177" i="1"/>
  <c r="AD177" i="1"/>
  <c r="AG165" i="1"/>
  <c r="AH165" i="1"/>
  <c r="AG153" i="1"/>
  <c r="AH153" i="1"/>
  <c r="AG141" i="1"/>
  <c r="AH141" i="1"/>
  <c r="AG133" i="1"/>
  <c r="AH133" i="1"/>
  <c r="AG125" i="1"/>
  <c r="AH125" i="1"/>
  <c r="BD351" i="1"/>
  <c r="AV351" i="1"/>
  <c r="BD347" i="1"/>
  <c r="AV347" i="1"/>
  <c r="AJ339" i="1"/>
  <c r="AF339" i="1"/>
  <c r="AJ337" i="1"/>
  <c r="AF337" i="1"/>
  <c r="AJ335" i="1"/>
  <c r="AF335" i="1"/>
  <c r="AJ329" i="1"/>
  <c r="AF329" i="1"/>
  <c r="AJ327" i="1"/>
  <c r="AF327" i="1"/>
  <c r="AJ325" i="1"/>
  <c r="AF325" i="1"/>
  <c r="AJ323" i="1"/>
  <c r="AF323" i="1"/>
  <c r="AJ321" i="1"/>
  <c r="AF321" i="1"/>
  <c r="AJ319" i="1"/>
  <c r="AF319" i="1"/>
  <c r="AJ317" i="1"/>
  <c r="AF317" i="1"/>
  <c r="AJ315" i="1"/>
  <c r="AF315" i="1"/>
  <c r="BD312" i="1"/>
  <c r="AV312" i="1"/>
  <c r="BD308" i="1"/>
  <c r="AV308" i="1"/>
  <c r="AJ302" i="1"/>
  <c r="AF302" i="1"/>
  <c r="AK297" i="1"/>
  <c r="AF297" i="1"/>
  <c r="AI295" i="1"/>
  <c r="AM295" i="1"/>
  <c r="AW291" i="1"/>
  <c r="AF281" i="1"/>
  <c r="AJ281" i="1"/>
  <c r="AF279" i="1"/>
  <c r="AJ279" i="1"/>
  <c r="AF277" i="1"/>
  <c r="AJ277" i="1"/>
  <c r="AM275" i="1"/>
  <c r="AG275" i="1"/>
  <c r="AI273" i="1"/>
  <c r="AM273" i="1"/>
  <c r="AF273" i="1"/>
  <c r="AJ273" i="1"/>
  <c r="AG272" i="1"/>
  <c r="AH272" i="1"/>
  <c r="AG263" i="1"/>
  <c r="AI261" i="1"/>
  <c r="AM261" i="1"/>
  <c r="AF261" i="1"/>
  <c r="AJ261" i="1"/>
  <c r="AG260" i="1"/>
  <c r="AH260" i="1"/>
  <c r="AG252" i="1"/>
  <c r="AH252" i="1"/>
  <c r="AG244" i="1"/>
  <c r="AH244" i="1"/>
  <c r="AW234" i="1"/>
  <c r="AD233" i="1"/>
  <c r="BB230" i="1"/>
  <c r="BC230" i="1"/>
  <c r="AV230" i="1"/>
  <c r="BD230" i="1"/>
  <c r="AC226" i="1"/>
  <c r="AD226" i="1"/>
  <c r="AI220" i="1"/>
  <c r="AM220" i="1"/>
  <c r="AJ220" i="1"/>
  <c r="AF220" i="1"/>
  <c r="AK220" i="1"/>
  <c r="AG214" i="1"/>
  <c r="AH214" i="1"/>
  <c r="AI212" i="1"/>
  <c r="AM212" i="1"/>
  <c r="AJ212" i="1"/>
  <c r="AF212" i="1"/>
  <c r="AK212" i="1"/>
  <c r="AC208" i="1"/>
  <c r="AD208" i="1"/>
  <c r="BB204" i="1"/>
  <c r="BD204" i="1"/>
  <c r="BB201" i="1"/>
  <c r="BC199" i="1"/>
  <c r="AH183" i="1"/>
  <c r="AG183" i="1"/>
  <c r="BB180" i="1"/>
  <c r="BC180" i="1"/>
  <c r="BD180" i="1"/>
  <c r="AD180" i="1"/>
  <c r="BB177" i="1"/>
  <c r="BC177" i="1"/>
  <c r="AV177" i="1"/>
  <c r="BD383" i="1"/>
  <c r="BD379" i="1"/>
  <c r="AJ372" i="1"/>
  <c r="AJ370" i="1"/>
  <c r="AJ368" i="1"/>
  <c r="AJ366" i="1"/>
  <c r="AJ364" i="1"/>
  <c r="AJ362" i="1"/>
  <c r="AJ360" i="1"/>
  <c r="AJ358" i="1"/>
  <c r="AJ356" i="1"/>
  <c r="BD352" i="1"/>
  <c r="BD348" i="1"/>
  <c r="AM339" i="1"/>
  <c r="AM337" i="1"/>
  <c r="AM335" i="1"/>
  <c r="AM329" i="1"/>
  <c r="AM327" i="1"/>
  <c r="AM325" i="1"/>
  <c r="AM323" i="1"/>
  <c r="AM321" i="1"/>
  <c r="AM319" i="1"/>
  <c r="AM317" i="1"/>
  <c r="AM315" i="1"/>
  <c r="BD313" i="1"/>
  <c r="BD309" i="1"/>
  <c r="AM302" i="1"/>
  <c r="AJ297" i="1"/>
  <c r="AK295" i="1"/>
  <c r="AF295" i="1"/>
  <c r="AI293" i="1"/>
  <c r="AM293" i="1"/>
  <c r="BC290" i="1"/>
  <c r="AK282" i="1"/>
  <c r="AF282" i="1"/>
  <c r="AH282" i="1"/>
  <c r="AL281" i="1"/>
  <c r="AG281" i="1"/>
  <c r="AK280" i="1"/>
  <c r="AF280" i="1"/>
  <c r="AH280" i="1"/>
  <c r="AL279" i="1"/>
  <c r="AG279" i="1"/>
  <c r="AK278" i="1"/>
  <c r="AF278" i="1"/>
  <c r="AH278" i="1"/>
  <c r="AL277" i="1"/>
  <c r="AG277" i="1"/>
  <c r="AK276" i="1"/>
  <c r="AF276" i="1"/>
  <c r="AH276" i="1"/>
  <c r="AL275" i="1"/>
  <c r="AG273" i="1"/>
  <c r="AI267" i="1"/>
  <c r="AM267" i="1"/>
  <c r="AF267" i="1"/>
  <c r="AJ267" i="1"/>
  <c r="AG266" i="1"/>
  <c r="AH266" i="1"/>
  <c r="AL263" i="1"/>
  <c r="AG261" i="1"/>
  <c r="AG258" i="1"/>
  <c r="AH258" i="1"/>
  <c r="AG250" i="1"/>
  <c r="AH250" i="1"/>
  <c r="AG242" i="1"/>
  <c r="AH242" i="1"/>
  <c r="BD237" i="1"/>
  <c r="AW230" i="1"/>
  <c r="AD229" i="1"/>
  <c r="BB226" i="1"/>
  <c r="BC226" i="1"/>
  <c r="AV226" i="1"/>
  <c r="BD226" i="1"/>
  <c r="AG220" i="1"/>
  <c r="AH220" i="1"/>
  <c r="AG212" i="1"/>
  <c r="AH212" i="1"/>
  <c r="BC208" i="1"/>
  <c r="BB208" i="1"/>
  <c r="AV208" i="1"/>
  <c r="BB203" i="1"/>
  <c r="BC203" i="1"/>
  <c r="AV203" i="1"/>
  <c r="AI218" i="1"/>
  <c r="AM218" i="1"/>
  <c r="AV205" i="1"/>
  <c r="BD205" i="1"/>
  <c r="AL189" i="1"/>
  <c r="AI189" i="1"/>
  <c r="AM189" i="1"/>
  <c r="AL185" i="1"/>
  <c r="AI185" i="1"/>
  <c r="AM185" i="1"/>
  <c r="AL181" i="1"/>
  <c r="AI181" i="1"/>
  <c r="AM181" i="1"/>
  <c r="AG163" i="1"/>
  <c r="AH163" i="1"/>
  <c r="AG151" i="1"/>
  <c r="AH151" i="1"/>
  <c r="AG139" i="1"/>
  <c r="AH139" i="1"/>
  <c r="AG131" i="1"/>
  <c r="AH131" i="1"/>
  <c r="AG119" i="1"/>
  <c r="AH119" i="1"/>
  <c r="AG85" i="1"/>
  <c r="AH85" i="1"/>
  <c r="AH63" i="1"/>
  <c r="AG63" i="1"/>
  <c r="AH55" i="1"/>
  <c r="AG55" i="1"/>
  <c r="BB50" i="1"/>
  <c r="BC50" i="1"/>
  <c r="AV50" i="1"/>
  <c r="BD50" i="1"/>
  <c r="AW50" i="1"/>
  <c r="AJ259" i="1"/>
  <c r="AF259" i="1"/>
  <c r="AJ257" i="1"/>
  <c r="AF257" i="1"/>
  <c r="AJ255" i="1"/>
  <c r="AF255" i="1"/>
  <c r="AJ253" i="1"/>
  <c r="AF253" i="1"/>
  <c r="AJ251" i="1"/>
  <c r="AF251" i="1"/>
  <c r="AJ249" i="1"/>
  <c r="AF249" i="1"/>
  <c r="AJ247" i="1"/>
  <c r="AF247" i="1"/>
  <c r="AJ245" i="1"/>
  <c r="AF245" i="1"/>
  <c r="AJ243" i="1"/>
  <c r="AF243" i="1"/>
  <c r="AJ241" i="1"/>
  <c r="AF241" i="1"/>
  <c r="AJ239" i="1"/>
  <c r="AF239" i="1"/>
  <c r="BD235" i="1"/>
  <c r="AV235" i="1"/>
  <c r="BD231" i="1"/>
  <c r="AV231" i="1"/>
  <c r="BD227" i="1"/>
  <c r="AV227" i="1"/>
  <c r="AK218" i="1"/>
  <c r="AF218" i="1"/>
  <c r="AH217" i="1"/>
  <c r="AI216" i="1"/>
  <c r="AM216" i="1"/>
  <c r="BB211" i="1"/>
  <c r="AV209" i="1"/>
  <c r="BD209" i="1"/>
  <c r="AV207" i="1"/>
  <c r="BC206" i="1"/>
  <c r="AW205" i="1"/>
  <c r="BC200" i="1"/>
  <c r="AF189" i="1"/>
  <c r="AH189" i="1"/>
  <c r="AF185" i="1"/>
  <c r="AH185" i="1"/>
  <c r="AF181" i="1"/>
  <c r="AH181" i="1"/>
  <c r="BC174" i="1"/>
  <c r="AV174" i="1"/>
  <c r="BD174" i="1"/>
  <c r="AG161" i="1"/>
  <c r="AH161" i="1"/>
  <c r="AG149" i="1"/>
  <c r="AH149" i="1"/>
  <c r="AG137" i="1"/>
  <c r="AH137" i="1"/>
  <c r="AG129" i="1"/>
  <c r="AH129" i="1"/>
  <c r="AL93" i="1"/>
  <c r="AI93" i="1"/>
  <c r="AM93" i="1"/>
  <c r="AJ93" i="1"/>
  <c r="AK93" i="1"/>
  <c r="AF93" i="1"/>
  <c r="AL89" i="1"/>
  <c r="AI89" i="1"/>
  <c r="AM89" i="1"/>
  <c r="AJ89" i="1"/>
  <c r="AK89" i="1"/>
  <c r="AF89" i="1"/>
  <c r="AM259" i="1"/>
  <c r="AM257" i="1"/>
  <c r="AM255" i="1"/>
  <c r="AM253" i="1"/>
  <c r="AM251" i="1"/>
  <c r="AM249" i="1"/>
  <c r="AM247" i="1"/>
  <c r="AM245" i="1"/>
  <c r="AM243" i="1"/>
  <c r="AM241" i="1"/>
  <c r="AM239" i="1"/>
  <c r="AJ218" i="1"/>
  <c r="AI214" i="1"/>
  <c r="AM214" i="1"/>
  <c r="BD207" i="1"/>
  <c r="BC204" i="1"/>
  <c r="BB199" i="1"/>
  <c r="AF194" i="1"/>
  <c r="AJ194" i="1"/>
  <c r="AF192" i="1"/>
  <c r="AJ192" i="1"/>
  <c r="AF190" i="1"/>
  <c r="AJ190" i="1"/>
  <c r="AK189" i="1"/>
  <c r="AL187" i="1"/>
  <c r="AI187" i="1"/>
  <c r="AM187" i="1"/>
  <c r="AK185" i="1"/>
  <c r="AL183" i="1"/>
  <c r="AI183" i="1"/>
  <c r="AM183" i="1"/>
  <c r="AK181" i="1"/>
  <c r="BD176" i="1"/>
  <c r="AW174" i="1"/>
  <c r="AD173" i="1"/>
  <c r="AG167" i="1"/>
  <c r="AH167" i="1"/>
  <c r="AG155" i="1"/>
  <c r="AH155" i="1"/>
  <c r="AG143" i="1"/>
  <c r="AH143" i="1"/>
  <c r="AG135" i="1"/>
  <c r="AH135" i="1"/>
  <c r="AG127" i="1"/>
  <c r="AH127" i="1"/>
  <c r="AG93" i="1"/>
  <c r="BC173" i="1"/>
  <c r="AM167" i="1"/>
  <c r="AI167" i="1"/>
  <c r="AM165" i="1"/>
  <c r="AI165" i="1"/>
  <c r="AM163" i="1"/>
  <c r="AI163" i="1"/>
  <c r="AM161" i="1"/>
  <c r="AI161" i="1"/>
  <c r="AM155" i="1"/>
  <c r="AI155" i="1"/>
  <c r="AM153" i="1"/>
  <c r="AI153" i="1"/>
  <c r="AM151" i="1"/>
  <c r="AI151" i="1"/>
  <c r="AM149" i="1"/>
  <c r="AI149" i="1"/>
  <c r="AM143" i="1"/>
  <c r="AI143" i="1"/>
  <c r="AM141" i="1"/>
  <c r="AI141" i="1"/>
  <c r="AM139" i="1"/>
  <c r="AI139" i="1"/>
  <c r="AM137" i="1"/>
  <c r="AI137" i="1"/>
  <c r="AM135" i="1"/>
  <c r="AI135" i="1"/>
  <c r="AM133" i="1"/>
  <c r="AI133" i="1"/>
  <c r="AM131" i="1"/>
  <c r="AI131" i="1"/>
  <c r="AM129" i="1"/>
  <c r="AI129" i="1"/>
  <c r="AM127" i="1"/>
  <c r="AI127" i="1"/>
  <c r="AM125" i="1"/>
  <c r="AI125" i="1"/>
  <c r="AM119" i="1"/>
  <c r="AI119" i="1"/>
  <c r="AH93" i="1"/>
  <c r="AH89" i="1"/>
  <c r="BB82" i="1"/>
  <c r="BC82" i="1"/>
  <c r="AV82" i="1"/>
  <c r="BD82" i="1"/>
  <c r="BB51" i="1"/>
  <c r="BC51" i="1"/>
  <c r="AV51" i="1"/>
  <c r="BD51" i="1"/>
  <c r="AW51" i="1"/>
  <c r="BB47" i="1"/>
  <c r="BC47" i="1"/>
  <c r="AV47" i="1"/>
  <c r="BD47" i="1"/>
  <c r="AW47" i="1"/>
  <c r="AJ188" i="1"/>
  <c r="AJ186" i="1"/>
  <c r="AJ184" i="1"/>
  <c r="AJ182" i="1"/>
  <c r="BD179" i="1"/>
  <c r="BD175" i="1"/>
  <c r="AJ168" i="1"/>
  <c r="AJ166" i="1"/>
  <c r="AJ164" i="1"/>
  <c r="AJ162" i="1"/>
  <c r="AJ156" i="1"/>
  <c r="AJ154" i="1"/>
  <c r="AJ152" i="1"/>
  <c r="AJ150" i="1"/>
  <c r="AJ144" i="1"/>
  <c r="AJ142" i="1"/>
  <c r="AJ140" i="1"/>
  <c r="AJ138" i="1"/>
  <c r="AJ136" i="1"/>
  <c r="AJ134" i="1"/>
  <c r="AJ132" i="1"/>
  <c r="AJ130" i="1"/>
  <c r="AJ128" i="1"/>
  <c r="AJ126" i="1"/>
  <c r="AJ120" i="1"/>
  <c r="AJ118" i="1"/>
  <c r="AG117" i="1"/>
  <c r="AF116" i="1"/>
  <c r="AJ116" i="1"/>
  <c r="AG111" i="1"/>
  <c r="AF110" i="1"/>
  <c r="AJ110" i="1"/>
  <c r="AG109" i="1"/>
  <c r="AF108" i="1"/>
  <c r="AJ108" i="1"/>
  <c r="AG107" i="1"/>
  <c r="AF106" i="1"/>
  <c r="AJ106" i="1"/>
  <c r="AG105" i="1"/>
  <c r="AF104" i="1"/>
  <c r="AJ104" i="1"/>
  <c r="AG103" i="1"/>
  <c r="AF102" i="1"/>
  <c r="AJ102" i="1"/>
  <c r="AG101" i="1"/>
  <c r="AF100" i="1"/>
  <c r="AJ100" i="1"/>
  <c r="AG99" i="1"/>
  <c r="AF98" i="1"/>
  <c r="AJ98" i="1"/>
  <c r="AG97" i="1"/>
  <c r="AF96" i="1"/>
  <c r="AJ96" i="1"/>
  <c r="AG95" i="1"/>
  <c r="AG91" i="1"/>
  <c r="AL91" i="1"/>
  <c r="AI91" i="1"/>
  <c r="AM91" i="1"/>
  <c r="AG87" i="1"/>
  <c r="AL87" i="1"/>
  <c r="AI87" i="1"/>
  <c r="AM87" i="1"/>
  <c r="AW82" i="1"/>
  <c r="AD81" i="1"/>
  <c r="BB78" i="1"/>
  <c r="BC78" i="1"/>
  <c r="AV78" i="1"/>
  <c r="BD78" i="1"/>
  <c r="BB77" i="1"/>
  <c r="BB52" i="1"/>
  <c r="BC52" i="1"/>
  <c r="AV52" i="1"/>
  <c r="BD52" i="1"/>
  <c r="AW52" i="1"/>
  <c r="BB48" i="1"/>
  <c r="BC48" i="1"/>
  <c r="AV48" i="1"/>
  <c r="BD48" i="1"/>
  <c r="AW48" i="1"/>
  <c r="BB74" i="1"/>
  <c r="BC74" i="1"/>
  <c r="AV74" i="1"/>
  <c r="BD74" i="1"/>
  <c r="BB73" i="1"/>
  <c r="BC71" i="1"/>
  <c r="AL65" i="1"/>
  <c r="AI65" i="1"/>
  <c r="AM65" i="1"/>
  <c r="AJ65" i="1"/>
  <c r="AK65" i="1"/>
  <c r="AF65" i="1"/>
  <c r="AL57" i="1"/>
  <c r="AI57" i="1"/>
  <c r="AM57" i="1"/>
  <c r="AJ57" i="1"/>
  <c r="AK57" i="1"/>
  <c r="AF57" i="1"/>
  <c r="BC53" i="1"/>
  <c r="AV53" i="1"/>
  <c r="BD53" i="1"/>
  <c r="AW53" i="1"/>
  <c r="BB49" i="1"/>
  <c r="BC49" i="1"/>
  <c r="AV49" i="1"/>
  <c r="BD49" i="1"/>
  <c r="AW49" i="1"/>
  <c r="AG19" i="1"/>
  <c r="AH19" i="1"/>
  <c r="AM85" i="1"/>
  <c r="AI85" i="1"/>
  <c r="BC81" i="1"/>
  <c r="BC77" i="1"/>
  <c r="BC73" i="1"/>
  <c r="AH65" i="1"/>
  <c r="AK63" i="1"/>
  <c r="AL59" i="1"/>
  <c r="AI59" i="1"/>
  <c r="AM59" i="1"/>
  <c r="AH57" i="1"/>
  <c r="AK55" i="1"/>
  <c r="AG40" i="1"/>
  <c r="AH40" i="1"/>
  <c r="AG36" i="1"/>
  <c r="AH36" i="1"/>
  <c r="AG32" i="1"/>
  <c r="AH32" i="1"/>
  <c r="AH20" i="1"/>
  <c r="AL20" i="1"/>
  <c r="AI20" i="1"/>
  <c r="AM20" i="1"/>
  <c r="AF20" i="1"/>
  <c r="AJ20" i="1"/>
  <c r="AG15" i="1"/>
  <c r="AH15" i="1"/>
  <c r="AJ94" i="1"/>
  <c r="AJ92" i="1"/>
  <c r="AJ90" i="1"/>
  <c r="AJ88" i="1"/>
  <c r="AJ86" i="1"/>
  <c r="BD83" i="1"/>
  <c r="BD79" i="1"/>
  <c r="BD75" i="1"/>
  <c r="AG61" i="1"/>
  <c r="AL61" i="1"/>
  <c r="AI61" i="1"/>
  <c r="AM61" i="1"/>
  <c r="AF59" i="1"/>
  <c r="AH59" i="1"/>
  <c r="AG20" i="1"/>
  <c r="AH16" i="1"/>
  <c r="AL16" i="1"/>
  <c r="AI16" i="1"/>
  <c r="AM16" i="1"/>
  <c r="AF16" i="1"/>
  <c r="AJ16" i="1"/>
  <c r="AG11" i="1"/>
  <c r="AH11" i="1"/>
  <c r="BB71" i="1"/>
  <c r="AL63" i="1"/>
  <c r="AI63" i="1"/>
  <c r="AM63" i="1"/>
  <c r="AL55" i="1"/>
  <c r="AI55" i="1"/>
  <c r="AM55" i="1"/>
  <c r="AG42" i="1"/>
  <c r="AH42" i="1"/>
  <c r="AG38" i="1"/>
  <c r="AH38" i="1"/>
  <c r="AG34" i="1"/>
  <c r="AH34" i="1"/>
  <c r="AG30" i="1"/>
  <c r="AH30" i="1"/>
  <c r="AG23" i="1"/>
  <c r="AH23" i="1"/>
  <c r="AH12" i="1"/>
  <c r="AL12" i="1"/>
  <c r="AI12" i="1"/>
  <c r="AM12" i="1"/>
  <c r="AF12" i="1"/>
  <c r="AF443" i="1" s="1"/>
  <c r="AJ12" i="1"/>
  <c r="BB10" i="1"/>
  <c r="BB8" i="1"/>
  <c r="BB6" i="1"/>
  <c r="BB424" i="1" s="1"/>
  <c r="AM42" i="1"/>
  <c r="AI42" i="1"/>
  <c r="AM40" i="1"/>
  <c r="AI40" i="1"/>
  <c r="AM38" i="1"/>
  <c r="AI38" i="1"/>
  <c r="AM36" i="1"/>
  <c r="AI36" i="1"/>
  <c r="AM34" i="1"/>
  <c r="AI34" i="1"/>
  <c r="AM32" i="1"/>
  <c r="AI32" i="1"/>
  <c r="AM30" i="1"/>
  <c r="AI30" i="1"/>
  <c r="AM23" i="1"/>
  <c r="AI23" i="1"/>
  <c r="AH22" i="1"/>
  <c r="AM19" i="1"/>
  <c r="AI19" i="1"/>
  <c r="AH18" i="1"/>
  <c r="AM15" i="1"/>
  <c r="AI15" i="1"/>
  <c r="AH14" i="1"/>
  <c r="AM11" i="1"/>
  <c r="AI11" i="1"/>
  <c r="BC10" i="1"/>
  <c r="BC9" i="1"/>
  <c r="BC8" i="1"/>
  <c r="BC7" i="1"/>
  <c r="BC6" i="1"/>
  <c r="BC5" i="1"/>
  <c r="BC4" i="1"/>
  <c r="BC424" i="1" s="1"/>
  <c r="BC425" i="1" s="1"/>
  <c r="AJ13" i="1"/>
  <c r="D15" i="5"/>
  <c r="D11" i="5"/>
  <c r="D7" i="5"/>
  <c r="C5" i="5"/>
  <c r="C15" i="5"/>
  <c r="C11" i="5"/>
  <c r="C7" i="5"/>
  <c r="C9" i="5"/>
  <c r="D13" i="5"/>
  <c r="D9" i="5"/>
  <c r="D5" i="5"/>
  <c r="C13" i="5"/>
  <c r="BB425" i="1" l="1"/>
  <c r="AF444" i="1"/>
  <c r="BD424" i="1"/>
  <c r="BD425" i="1" s="1"/>
  <c r="AH443" i="1"/>
  <c r="AH444" i="1" s="1"/>
  <c r="AG443" i="1"/>
  <c r="AG444" i="1" s="1"/>
  <c r="AF451" i="1" l="1"/>
  <c r="BB428" i="1"/>
</calcChain>
</file>

<file path=xl/sharedStrings.xml><?xml version="1.0" encoding="utf-8"?>
<sst xmlns="http://schemas.openxmlformats.org/spreadsheetml/2006/main" count="1826" uniqueCount="409">
  <si>
    <t>Anker</t>
  </si>
  <si>
    <t>OMHOOG</t>
  </si>
  <si>
    <t>OMLAAG</t>
  </si>
  <si>
    <t>GELIJK</t>
  </si>
  <si>
    <t>Bondsnr</t>
  </si>
  <si>
    <t>Naam</t>
  </si>
  <si>
    <t>Aanvang</t>
  </si>
  <si>
    <t>Spelsoort</t>
  </si>
  <si>
    <t>car oud</t>
  </si>
  <si>
    <t>Xe wedstrijd</t>
  </si>
  <si>
    <t>helft</t>
  </si>
  <si>
    <t>einde</t>
  </si>
  <si>
    <t>nieuw moy</t>
  </si>
  <si>
    <t>1e helft car</t>
  </si>
  <si>
    <t>1e helft brt</t>
  </si>
  <si>
    <t>1e helft aantal wedstrijden</t>
  </si>
  <si>
    <t>2e helft car</t>
  </si>
  <si>
    <t>2e helft brt</t>
  </si>
  <si>
    <t>2e helft aantal wedstrijden</t>
  </si>
  <si>
    <t>Totaal car</t>
  </si>
  <si>
    <t>Totaal brt</t>
  </si>
  <si>
    <t>Totaal aantal wedstrijden</t>
  </si>
  <si>
    <t>c1</t>
  </si>
  <si>
    <t>c2</t>
  </si>
  <si>
    <t>c3</t>
  </si>
  <si>
    <t>c4</t>
  </si>
  <si>
    <t>c5</t>
  </si>
  <si>
    <t>B1</t>
  </si>
  <si>
    <t>B2</t>
  </si>
  <si>
    <t>Marco Wolsink</t>
  </si>
  <si>
    <t>Driebanden</t>
  </si>
  <si>
    <t>Wim Thielking</t>
  </si>
  <si>
    <t>Ben Thielking</t>
  </si>
  <si>
    <t>Gerrit Markering</t>
  </si>
  <si>
    <t>Hans te Braak</t>
  </si>
  <si>
    <t>Mart Albers</t>
  </si>
  <si>
    <t>Wesley Albers</t>
  </si>
  <si>
    <t>Monique Weber</t>
  </si>
  <si>
    <t>Libre</t>
  </si>
  <si>
    <t>Wout Witjes</t>
  </si>
  <si>
    <t>Gert Albers</t>
  </si>
  <si>
    <t>Frank van Woerden</t>
  </si>
  <si>
    <t>Joke Wesselkamp</t>
  </si>
  <si>
    <t>Alex Jansen</t>
  </si>
  <si>
    <t>Frans van Huet</t>
  </si>
  <si>
    <t>Bram Heymen</t>
  </si>
  <si>
    <t>Wiely Albers</t>
  </si>
  <si>
    <t>Boemerang</t>
  </si>
  <si>
    <t>Dennis Bodd</t>
  </si>
  <si>
    <t>Marcel de Jongh</t>
  </si>
  <si>
    <t>Rob Reijnen</t>
  </si>
  <si>
    <t>Gerrie Polman</t>
  </si>
  <si>
    <t>Herman Berkhout</t>
  </si>
  <si>
    <t>Roel van Mierlo</t>
  </si>
  <si>
    <t>Natasja Peelen</t>
  </si>
  <si>
    <t>Johan Praster</t>
  </si>
  <si>
    <t>Ad van Leur</t>
  </si>
  <si>
    <t>Jan Evers</t>
  </si>
  <si>
    <t>Albert Claassen</t>
  </si>
  <si>
    <t>Edwin Buil</t>
  </si>
  <si>
    <t>Jurgen Bruns</t>
  </si>
  <si>
    <t>Buitenmolen</t>
  </si>
  <si>
    <t>Dennis Teben</t>
  </si>
  <si>
    <t>Jan Berndsen</t>
  </si>
  <si>
    <t>Gerrie Sessink</t>
  </si>
  <si>
    <t>Leo Meijer</t>
  </si>
  <si>
    <t>Marc Kniest</t>
  </si>
  <si>
    <t>Nico Janssen</t>
  </si>
  <si>
    <t>Bertus Dijkstra</t>
  </si>
  <si>
    <t>Jens Cornelissen</t>
  </si>
  <si>
    <t>Jeanette Ouwersloot</t>
  </si>
  <si>
    <t>Ilse de Vries</t>
  </si>
  <si>
    <t>Michel Sessink</t>
  </si>
  <si>
    <t>Richard van Londen</t>
  </si>
  <si>
    <t>Riny Jeurissen</t>
  </si>
  <si>
    <t>Theo Jeurissen</t>
  </si>
  <si>
    <t>Alex Geerlings</t>
  </si>
  <si>
    <t>Peter de Bruin</t>
  </si>
  <si>
    <t>Leon de Bie</t>
  </si>
  <si>
    <t>Wesley Jansen</t>
  </si>
  <si>
    <t>BVLoil</t>
  </si>
  <si>
    <t>Geert Mom</t>
  </si>
  <si>
    <t>Hugo van de kamp</t>
  </si>
  <si>
    <t>Eppie van van Wessel</t>
  </si>
  <si>
    <t>Ron Peters</t>
  </si>
  <si>
    <t>Paul Visser</t>
  </si>
  <si>
    <t>Martijn Sanders</t>
  </si>
  <si>
    <t>Edwin Reintjes *</t>
  </si>
  <si>
    <t>Robin Reintjes</t>
  </si>
  <si>
    <t>Geert Jansen S</t>
  </si>
  <si>
    <t>Gerrie Gieling</t>
  </si>
  <si>
    <t>Laurens Godschalk</t>
  </si>
  <si>
    <t>Sander Ebbing</t>
  </si>
  <si>
    <t>Bernie Damen</t>
  </si>
  <si>
    <t>Robin Buiting</t>
  </si>
  <si>
    <t>Johnny Buiting</t>
  </si>
  <si>
    <t>Bart Gieling</t>
  </si>
  <si>
    <t>Gijs Wanders</t>
  </si>
  <si>
    <t>Cindy Sanders</t>
  </si>
  <si>
    <t>Ties Bolder</t>
  </si>
  <si>
    <t>Koen Kleinreesink</t>
  </si>
  <si>
    <t>Gert-Jan Cornelissen</t>
  </si>
  <si>
    <t>Coen Bolder</t>
  </si>
  <si>
    <t>Arjan Stortler</t>
  </si>
  <si>
    <t>Thijs Möllers</t>
  </si>
  <si>
    <t>Leo Hendriks</t>
  </si>
  <si>
    <t>Ton van Dinter</t>
  </si>
  <si>
    <t>Martin Steenkamp</t>
  </si>
  <si>
    <t>Wilco de Reus</t>
  </si>
  <si>
    <t>Geert Heijmen</t>
  </si>
  <si>
    <t>Jozef Heymen</t>
  </si>
  <si>
    <t>Tinus Heymen</t>
  </si>
  <si>
    <t>Harry Damen</t>
  </si>
  <si>
    <t>Edwin Damen</t>
  </si>
  <si>
    <t>Carambollekes</t>
  </si>
  <si>
    <t>Willy Crommenacker vd</t>
  </si>
  <si>
    <t>Willem van Zwieten</t>
  </si>
  <si>
    <t>Jan Verweij</t>
  </si>
  <si>
    <t>Bert Scholten</t>
  </si>
  <si>
    <t>Geert van Deursen</t>
  </si>
  <si>
    <t>DOS</t>
  </si>
  <si>
    <t>Peter Gores</t>
  </si>
  <si>
    <t>John Rutjes</t>
  </si>
  <si>
    <t>Theo Hiddink</t>
  </si>
  <si>
    <t>Jan Goris</t>
  </si>
  <si>
    <t>Wim Goris</t>
  </si>
  <si>
    <t>Jesse Dukkerhof</t>
  </si>
  <si>
    <t>Paul Vister</t>
  </si>
  <si>
    <t>Bennie Seising</t>
  </si>
  <si>
    <t>Cees Dukkerhof</t>
  </si>
  <si>
    <t>Theo  Wijschenk</t>
  </si>
  <si>
    <t>Wim Voss</t>
  </si>
  <si>
    <t>Bennie Grob</t>
  </si>
  <si>
    <t>Frans Overdreef</t>
  </si>
  <si>
    <t>Johan Lukassen</t>
  </si>
  <si>
    <t>Hans Hesseling</t>
  </si>
  <si>
    <t>Jeroen Gunsing</t>
  </si>
  <si>
    <t>Henk Castrop</t>
  </si>
  <si>
    <t>Rob Brands</t>
  </si>
  <si>
    <t>Rob Wiggers</t>
  </si>
  <si>
    <t>Rob van Bon</t>
  </si>
  <si>
    <t>DSS</t>
  </si>
  <si>
    <t>Wilko Wolsink</t>
  </si>
  <si>
    <t>Tonnie de Wild</t>
  </si>
  <si>
    <t>Maurice Sars</t>
  </si>
  <si>
    <t>Jan Kruk</t>
  </si>
  <si>
    <t>Wim Kruk</t>
  </si>
  <si>
    <t>Wim van Haren</t>
  </si>
  <si>
    <t>Bart van Bommel</t>
  </si>
  <si>
    <t>EMM</t>
  </si>
  <si>
    <t>Dennis Hammer</t>
  </si>
  <si>
    <t>Leon Jansen</t>
  </si>
  <si>
    <t>Klaas Zeelte</t>
  </si>
  <si>
    <t>Douwe van der Zee</t>
  </si>
  <si>
    <t>Niek Teunissen</t>
  </si>
  <si>
    <t>Gerard Mom</t>
  </si>
  <si>
    <t>Johnny te Dorsthorst</t>
  </si>
  <si>
    <t>Joey te Dorsthorst</t>
  </si>
  <si>
    <t>Hooge End</t>
  </si>
  <si>
    <t>Jack Werts</t>
  </si>
  <si>
    <t>Guido Staring</t>
  </si>
  <si>
    <t>Jan Smulders</t>
  </si>
  <si>
    <t>Jordy Kruizinga</t>
  </si>
  <si>
    <t>Hans Kuijl</t>
  </si>
  <si>
    <t>Jan Kampes</t>
  </si>
  <si>
    <t>Gert-Jan van Duijn</t>
  </si>
  <si>
    <t>Jan Dinnissen</t>
  </si>
  <si>
    <t>Brian Korendijk</t>
  </si>
  <si>
    <t>Evy Kruizinga</t>
  </si>
  <si>
    <t>Zoë Kruizinga</t>
  </si>
  <si>
    <t>Pedro Soethof</t>
  </si>
  <si>
    <t>Marianne Kruizinga</t>
  </si>
  <si>
    <t>Ronald Augustijn</t>
  </si>
  <si>
    <t>Danny Konings</t>
  </si>
  <si>
    <t>Lentemorgen</t>
  </si>
  <si>
    <t>Luc Hendriks</t>
  </si>
  <si>
    <t>Mike de Wit</t>
  </si>
  <si>
    <t>Henk de Wijs</t>
  </si>
  <si>
    <t>Rob Verweijen</t>
  </si>
  <si>
    <t>Jan Nijlant</t>
  </si>
  <si>
    <t>Toon van Leur</t>
  </si>
  <si>
    <t>Camietje de Klerck</t>
  </si>
  <si>
    <t>Rob Haaften</t>
  </si>
  <si>
    <t>Pascal Borger</t>
  </si>
  <si>
    <t>Dennis Borger</t>
  </si>
  <si>
    <t>Geert Bouwman</t>
  </si>
  <si>
    <t>Theo van Alst</t>
  </si>
  <si>
    <t>Omar Alarbeet</t>
  </si>
  <si>
    <t>Guus Kruus</t>
  </si>
  <si>
    <t>Frank Bruns</t>
  </si>
  <si>
    <t>Peter Rutjes</t>
  </si>
  <si>
    <t>Laurens Masbaitoeboen</t>
  </si>
  <si>
    <t>Rene Denen</t>
  </si>
  <si>
    <t>Peter Vister</t>
  </si>
  <si>
    <t>Henk van Alst</t>
  </si>
  <si>
    <t>Matsers</t>
  </si>
  <si>
    <t>Bas Budel</t>
  </si>
  <si>
    <t>Jan Jansen</t>
  </si>
  <si>
    <t>Henk Jordens</t>
  </si>
  <si>
    <t>Shirley Liet</t>
  </si>
  <si>
    <t>Edwin van Hemert</t>
  </si>
  <si>
    <t>Willem Derks</t>
  </si>
  <si>
    <t>Daniel Jordens</t>
  </si>
  <si>
    <t>Richard Salet</t>
  </si>
  <si>
    <t>Toontje Kapel</t>
  </si>
  <si>
    <t>Antoine Matser</t>
  </si>
  <si>
    <t>Gerard Liet</t>
  </si>
  <si>
    <t>Jelle Liet</t>
  </si>
  <si>
    <t>Hennie Liet</t>
  </si>
  <si>
    <t>Martin Hengeveld</t>
  </si>
  <si>
    <t>Wil  Ham</t>
  </si>
  <si>
    <t>Jenny van Slooten</t>
  </si>
  <si>
    <t>Jeremy Grotendorst</t>
  </si>
  <si>
    <t>Bert Imming</t>
  </si>
  <si>
    <t>Diana Kapel</t>
  </si>
  <si>
    <t>Els Peters</t>
  </si>
  <si>
    <t>Daan Kiezenberg</t>
  </si>
  <si>
    <t>Wim Hieltjes</t>
  </si>
  <si>
    <t>Bram Roks</t>
  </si>
  <si>
    <t>Jermain Grolle</t>
  </si>
  <si>
    <t>Sjaak van de Bussche</t>
  </si>
  <si>
    <t>Arno Campschroer</t>
  </si>
  <si>
    <t>Eddy Grotendorst</t>
  </si>
  <si>
    <t>Rene de Geest</t>
  </si>
  <si>
    <t>Cynthia Grotendorst</t>
  </si>
  <si>
    <t>Huibertha Grotendorst</t>
  </si>
  <si>
    <t>Willem Budel</t>
  </si>
  <si>
    <t>Ineke Grotendorst</t>
  </si>
  <si>
    <t>Nooit Gedacht</t>
  </si>
  <si>
    <t xml:space="preserve">Peter  Bobbink  </t>
  </si>
  <si>
    <t xml:space="preserve">Wil Ham </t>
  </si>
  <si>
    <t>Geo Mulder</t>
  </si>
  <si>
    <t>Rein Bosveld</t>
  </si>
  <si>
    <t>Appie Huizinga</t>
  </si>
  <si>
    <t>Ruud Janssen</t>
  </si>
  <si>
    <t>Justin Beekhuizen</t>
  </si>
  <si>
    <t>Jolanda Stroop</t>
  </si>
  <si>
    <t>Frans Peters</t>
  </si>
  <si>
    <t>Frits Jansen</t>
  </si>
  <si>
    <t>Hans Engelhard</t>
  </si>
  <si>
    <t>Oude WAAL</t>
  </si>
  <si>
    <t>Marcel Kok</t>
  </si>
  <si>
    <t>Adrie Theune</t>
  </si>
  <si>
    <t>William Jonkhans</t>
  </si>
  <si>
    <t>Piet Groenen</t>
  </si>
  <si>
    <t>Rob Dijkema</t>
  </si>
  <si>
    <t>Esther Buil</t>
  </si>
  <si>
    <t>Remco Vreman</t>
  </si>
  <si>
    <t>Ilona Peters</t>
  </si>
  <si>
    <t>Mariet te Pest</t>
  </si>
  <si>
    <t>Nathalie Peters</t>
  </si>
  <si>
    <t>Toby Janssen</t>
  </si>
  <si>
    <t>Monique Groenen</t>
  </si>
  <si>
    <t>Melvin Groenen</t>
  </si>
  <si>
    <t>Stef Eeuwes</t>
  </si>
  <si>
    <t>Dennis Derksen</t>
  </si>
  <si>
    <t>Annet Buil</t>
  </si>
  <si>
    <t>Sprokkelaar</t>
  </si>
  <si>
    <t>Peter Groeneweg</t>
  </si>
  <si>
    <t>Toon Hoksbergen</t>
  </si>
  <si>
    <t>Toon Boerstal</t>
  </si>
  <si>
    <t>Fred Hendriks</t>
  </si>
  <si>
    <t>Erwin Wiegmink</t>
  </si>
  <si>
    <t>Sjaak Buiting</t>
  </si>
  <si>
    <t>Chico Franken</t>
  </si>
  <si>
    <t>Judith van Zelst</t>
  </si>
  <si>
    <t>René Jonkhout</t>
  </si>
  <si>
    <t>Emada Steenhouder</t>
  </si>
  <si>
    <t>Evelien Franken</t>
  </si>
  <si>
    <t>Carla Hagen</t>
  </si>
  <si>
    <t>Jan Franken</t>
  </si>
  <si>
    <t>Kevin Tiemessen</t>
  </si>
  <si>
    <t>Henk Leenders</t>
  </si>
  <si>
    <t>Sjaak Tomassen</t>
  </si>
  <si>
    <t>Alexander Kraus</t>
  </si>
  <si>
    <t>Eva Hendriks</t>
  </si>
  <si>
    <t>Bram Aleven</t>
  </si>
  <si>
    <t>Taveerne</t>
  </si>
  <si>
    <t>Teun van Brakel</t>
  </si>
  <si>
    <t>Ed Zegers</t>
  </si>
  <si>
    <t>Frans Schutten</t>
  </si>
  <si>
    <t>Gerard Derksen</t>
  </si>
  <si>
    <t>Roy Augustijn</t>
  </si>
  <si>
    <t>Verhaal</t>
  </si>
  <si>
    <t>Naoussa Eijsink</t>
  </si>
  <si>
    <t>Sander de Jong</t>
  </si>
  <si>
    <t>Ruud Hilferink</t>
  </si>
  <si>
    <t>Eef Hubers</t>
  </si>
  <si>
    <t>Jessica van Schaik</t>
  </si>
  <si>
    <t>Gerrit van Schaik</t>
  </si>
  <si>
    <t>Emiel Fielt</t>
  </si>
  <si>
    <t>Eddy Eijsink</t>
  </si>
  <si>
    <t>Toon Christant</t>
  </si>
  <si>
    <t>Jeroen Berendsen</t>
  </si>
  <si>
    <t>Jos Balduk</t>
  </si>
  <si>
    <t>Debby Naterop</t>
  </si>
  <si>
    <t>Liny van van Wessel</t>
  </si>
  <si>
    <t>Jacqueline van Schaik</t>
  </si>
  <si>
    <t>Judith van Schaik</t>
  </si>
  <si>
    <t>Rudi Nibbeling</t>
  </si>
  <si>
    <t>Annet Balduk</t>
  </si>
  <si>
    <t>Raymond Hermans</t>
  </si>
  <si>
    <t>Jurgen Nibbeling</t>
  </si>
  <si>
    <t>Niels Balduk</t>
  </si>
  <si>
    <t>Bennie Aaldering</t>
  </si>
  <si>
    <t>Viersprong</t>
  </si>
  <si>
    <t>Johan Visser</t>
  </si>
  <si>
    <t>Tom Menting</t>
  </si>
  <si>
    <t>Theo Meijer</t>
  </si>
  <si>
    <t>Harry Ketels</t>
  </si>
  <si>
    <t>Wim Egging</t>
  </si>
  <si>
    <t>Henk Egging</t>
  </si>
  <si>
    <t>Jarno Duis</t>
  </si>
  <si>
    <t>Jan Oldenkamp</t>
  </si>
  <si>
    <t>Bennie Tinneveld</t>
  </si>
  <si>
    <t>Jan Berendsen</t>
  </si>
  <si>
    <t>Bennie Berendsen</t>
  </si>
  <si>
    <t>Michel Mennings</t>
  </si>
  <si>
    <t>Gerrie Evers</t>
  </si>
  <si>
    <t>Dennis Witjes</t>
  </si>
  <si>
    <t>Harold Straatsma</t>
  </si>
  <si>
    <t>Eddy ter Voert</t>
  </si>
  <si>
    <t>Elroy Vastbinder</t>
  </si>
  <si>
    <t>René Thuis</t>
  </si>
  <si>
    <t>Jork Scheerder</t>
  </si>
  <si>
    <t>Willy Reulink</t>
  </si>
  <si>
    <t>Tom Peters</t>
  </si>
  <si>
    <t>Tim Middelhof</t>
  </si>
  <si>
    <t>Theo Jansen</t>
  </si>
  <si>
    <t>Cees Duinmaijer</t>
  </si>
  <si>
    <t>Rene Derksen</t>
  </si>
  <si>
    <t>Alex Bosch</t>
  </si>
  <si>
    <t>Peter Boerboom</t>
  </si>
  <si>
    <t>Maarten Berendsen</t>
  </si>
  <si>
    <t>VOP</t>
  </si>
  <si>
    <t>Ben Ariessen</t>
  </si>
  <si>
    <t>Henk Buunk</t>
  </si>
  <si>
    <t>Ben Seising</t>
  </si>
  <si>
    <t>Marco Heijmen</t>
  </si>
  <si>
    <t>Wim Reintjes</t>
  </si>
  <si>
    <t>Erik Rutten</t>
  </si>
  <si>
    <t>Willem van Kleef</t>
  </si>
  <si>
    <t>Bjorn Klop</t>
  </si>
  <si>
    <t>Henk Jansen</t>
  </si>
  <si>
    <t>Erik Loef</t>
  </si>
  <si>
    <t>Geert Loef</t>
  </si>
  <si>
    <t>Rozee Buil</t>
  </si>
  <si>
    <t>Gerrit Jonkhans</t>
  </si>
  <si>
    <t>%</t>
  </si>
  <si>
    <t>Bennie Bos</t>
  </si>
  <si>
    <t>Wissel</t>
  </si>
  <si>
    <t>Henk Wesselink</t>
  </si>
  <si>
    <t>Ingrid de Wit</t>
  </si>
  <si>
    <t>Ivan Steffen</t>
  </si>
  <si>
    <t>Jan van der Zanden</t>
  </si>
  <si>
    <t>Ben Timmermans</t>
  </si>
  <si>
    <t>Paul Steltenpool</t>
  </si>
  <si>
    <t>Piet Derksen</t>
  </si>
  <si>
    <t>Berty Bruins</t>
  </si>
  <si>
    <t>Moyennetabel: Libre C1 2025-2026 (1024)</t>
  </si>
  <si>
    <t>Moyennetabel: Libre C2 2025-2026 (1024)</t>
  </si>
  <si>
    <t>Moyennetabel: Libre C3 2025-2026 (1025)</t>
  </si>
  <si>
    <t>Moyennetabel: Libre C4 2025-2026 (1026)</t>
  </si>
  <si>
    <t>Moyennetabel: Libre C5 2025-2026 (1027)</t>
  </si>
  <si>
    <t>Van</t>
  </si>
  <si>
    <t>Tot en met</t>
  </si>
  <si>
    <t>Car</t>
  </si>
  <si>
    <t>Dubbelpartij</t>
  </si>
  <si>
    <t>Moyennetabel: Driebanden B1 (997)</t>
  </si>
  <si>
    <t>Moyennetabel: Driebanden B2 (998)</t>
  </si>
  <si>
    <t>Vereniging:</t>
  </si>
  <si>
    <t>Spelsoort:</t>
  </si>
  <si>
    <t>Team:</t>
  </si>
  <si>
    <t>Speler:</t>
  </si>
  <si>
    <t>Moyenne</t>
  </si>
  <si>
    <t>NAW</t>
  </si>
  <si>
    <t>Postcode</t>
  </si>
  <si>
    <t>Plaats</t>
  </si>
  <si>
    <t>Geb.datum</t>
  </si>
  <si>
    <t>Email</t>
  </si>
  <si>
    <t>Bonds Nr.</t>
  </si>
  <si>
    <t>*=</t>
  </si>
  <si>
    <t>**=</t>
  </si>
  <si>
    <t>Bondsnummer</t>
  </si>
  <si>
    <t>wordt later toegewezen</t>
  </si>
  <si>
    <r>
      <t>Nieuwe spelers(N)</t>
    </r>
    <r>
      <rPr>
        <b/>
        <sz val="10"/>
        <color rgb="FFFF0000"/>
        <rFont val="Arial"/>
        <family val="2"/>
      </rPr>
      <t>**</t>
    </r>
  </si>
  <si>
    <t>H.Nr.</t>
  </si>
  <si>
    <t xml:space="preserve">Team L. </t>
  </si>
  <si>
    <r>
      <t>N</t>
    </r>
    <r>
      <rPr>
        <b/>
        <sz val="10"/>
        <color rgb="FFFF0000"/>
        <rFont val="Arial"/>
        <family val="2"/>
      </rPr>
      <t>*</t>
    </r>
  </si>
  <si>
    <t>Invullen Nieuwe speler</t>
  </si>
  <si>
    <r>
      <t>speler</t>
    </r>
    <r>
      <rPr>
        <b/>
        <sz val="10"/>
        <color rgb="FFFF0000"/>
        <rFont val="Arial"/>
        <family val="2"/>
      </rPr>
      <t>***</t>
    </r>
  </si>
  <si>
    <t>***=</t>
  </si>
  <si>
    <t>W invullen bij wisselspeler</t>
  </si>
  <si>
    <t>Maximaal 2</t>
  </si>
  <si>
    <t>Reserve spelers</t>
  </si>
  <si>
    <r>
      <t>N</t>
    </r>
    <r>
      <rPr>
        <b/>
        <sz val="10"/>
        <color rgb="FFFF0000"/>
        <rFont val="Arial"/>
        <family val="2"/>
      </rPr>
      <t>**</t>
    </r>
  </si>
  <si>
    <t>Alleen van nieuwe spelers de NAW</t>
  </si>
  <si>
    <t>gegevens invullen</t>
  </si>
  <si>
    <t>invullen</t>
  </si>
  <si>
    <t>Blad 1</t>
  </si>
  <si>
    <t>Blad 2</t>
  </si>
  <si>
    <t>Bij nieuwe spelers</t>
  </si>
  <si>
    <t xml:space="preserve">gegevens alleen in de witte vlakken </t>
  </si>
  <si>
    <t>Oude spelers alleen het bondsnummer</t>
  </si>
  <si>
    <t>invullen in het gekleurde vlak</t>
  </si>
  <si>
    <t>OBB</t>
  </si>
  <si>
    <t xml:space="preserve">Bestand opslaan en versturen </t>
  </si>
  <si>
    <t xml:space="preserve">via Email naar </t>
  </si>
  <si>
    <t>info@obbdeliemers.nl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</si>
</sst>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4" x14ac:knownFonts="1">
    <font>
      <sz val="10"/>
      <name val="Arial"/>
    </font>
    <font>
      <sz val="10"/>
      <color indexed="23"/>
      <name val="Arial"/>
    </font>
    <font>
      <sz val="10"/>
      <name val="Arial"/>
      <family val="2"/>
    </font>
    <font>
      <b/>
      <sz val="16"/>
      <name val="Arial"/>
      <family val="2"/>
    </font>
    <font>
      <sz val="10"/>
      <color indexed="23"/>
      <name val="Arial"/>
      <family val="2"/>
    </font>
    <font>
      <b/>
      <sz val="10"/>
      <color indexed="57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4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theme="10"/>
      <name val="Arial"/>
    </font>
    <font>
      <b/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Fill="0"/>
    <xf numFmtId="0" fontId="12" fillId="0" borderId="0" applyNumberFormat="0" applyFill="0" applyBorder="0" applyAlignment="0" applyProtection="0"/>
  </cellStyleXfs>
  <cellXfs count="83"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0" xfId="0" applyFont="1" applyFill="1"/>
    <xf numFmtId="164" fontId="0" fillId="0" borderId="0" xfId="0" applyNumberFormat="1" applyFill="1"/>
    <xf numFmtId="165" fontId="0" fillId="0" borderId="0" xfId="0" applyNumberForma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164" fontId="5" fillId="0" borderId="0" xfId="0" applyNumberFormat="1" applyFont="1" applyFill="1"/>
    <xf numFmtId="0" fontId="0" fillId="0" borderId="0" xfId="0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1" fontId="6" fillId="0" borderId="0" xfId="0" applyNumberFormat="1" applyFont="1" applyFill="1"/>
    <xf numFmtId="1" fontId="7" fillId="0" borderId="0" xfId="0" applyNumberFormat="1" applyFont="1" applyFill="1"/>
    <xf numFmtId="164" fontId="6" fillId="0" borderId="0" xfId="0" applyNumberFormat="1" applyFont="1" applyFill="1"/>
    <xf numFmtId="164" fontId="7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left"/>
    </xf>
    <xf numFmtId="0" fontId="0" fillId="0" borderId="1" xfId="0" applyFill="1" applyBorder="1"/>
    <xf numFmtId="0" fontId="9" fillId="0" borderId="0" xfId="0" applyFont="1" applyFill="1"/>
    <xf numFmtId="0" fontId="0" fillId="2" borderId="1" xfId="0" applyFill="1" applyBorder="1"/>
    <xf numFmtId="0" fontId="2" fillId="2" borderId="1" xfId="0" applyFont="1" applyFill="1" applyBorder="1"/>
    <xf numFmtId="0" fontId="0" fillId="2" borderId="5" xfId="0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9" fillId="0" borderId="2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0" fontId="9" fillId="0" borderId="7" xfId="0" applyFont="1" applyFill="1" applyBorder="1"/>
    <xf numFmtId="0" fontId="0" fillId="0" borderId="11" xfId="0" applyFill="1" applyBorder="1"/>
    <xf numFmtId="0" fontId="9" fillId="0" borderId="9" xfId="0" applyFont="1" applyFill="1" applyBorder="1"/>
    <xf numFmtId="164" fontId="0" fillId="2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2" fillId="3" borderId="1" xfId="0" applyFont="1" applyFill="1" applyBorder="1"/>
    <xf numFmtId="0" fontId="0" fillId="4" borderId="1" xfId="0" applyFill="1" applyBorder="1"/>
    <xf numFmtId="0" fontId="2" fillId="4" borderId="8" xfId="0" applyFont="1" applyFill="1" applyBorder="1"/>
    <xf numFmtId="0" fontId="2" fillId="4" borderId="1" xfId="0" applyFont="1" applyFill="1" applyBorder="1"/>
    <xf numFmtId="0" fontId="2" fillId="4" borderId="10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164" fontId="0" fillId="4" borderId="1" xfId="0" applyNumberFormat="1" applyFill="1" applyBorder="1"/>
    <xf numFmtId="0" fontId="0" fillId="4" borderId="5" xfId="0" applyFill="1" applyBorder="1"/>
    <xf numFmtId="0" fontId="2" fillId="4" borderId="2" xfId="0" applyFont="1" applyFill="1" applyBorder="1"/>
    <xf numFmtId="164" fontId="2" fillId="4" borderId="1" xfId="0" applyNumberFormat="1" applyFont="1" applyFill="1" applyBorder="1"/>
    <xf numFmtId="0" fontId="10" fillId="0" borderId="0" xfId="0" applyFont="1" applyFill="1"/>
    <xf numFmtId="0" fontId="0" fillId="0" borderId="1" xfId="0" applyFill="1" applyBorder="1" applyProtection="1">
      <protection locked="0"/>
    </xf>
    <xf numFmtId="0" fontId="0" fillId="0" borderId="0" xfId="0" applyFill="1" applyProtection="1">
      <protection locked="0"/>
    </xf>
    <xf numFmtId="164" fontId="0" fillId="0" borderId="1" xfId="0" applyNumberFormat="1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4" xfId="0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0" fillId="3" borderId="3" xfId="0" applyFont="1" applyFill="1" applyBorder="1" applyAlignment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" xfId="0" applyFill="1" applyBorder="1" applyAlignment="1" applyProtection="1">
      <alignment horizontal="center"/>
      <protection locked="0"/>
    </xf>
    <xf numFmtId="0" fontId="2" fillId="4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2" fillId="0" borderId="0" xfId="1" applyFill="1"/>
    <xf numFmtId="0" fontId="13" fillId="0" borderId="0" xfId="0" applyFont="1" applyFill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obbdeliemers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obbdeliemers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0C96A-2784-4AA2-AFE2-8A8B6B0D7250}">
  <dimension ref="A1:J126"/>
  <sheetViews>
    <sheetView tabSelected="1" workbookViewId="0">
      <selection activeCell="B13" sqref="B13"/>
    </sheetView>
  </sheetViews>
  <sheetFormatPr defaultRowHeight="13.2" x14ac:dyDescent="0.25"/>
  <cols>
    <col min="1" max="1" width="10.6640625" bestFit="1" customWidth="1"/>
    <col min="2" max="2" width="10.88671875" customWidth="1"/>
    <col min="3" max="3" width="21.77734375" customWidth="1"/>
    <col min="5" max="5" width="8.5546875" bestFit="1" customWidth="1"/>
    <col min="6" max="6" width="1.33203125" customWidth="1"/>
    <col min="7" max="7" width="9.77734375" bestFit="1" customWidth="1"/>
    <col min="8" max="8" width="25" bestFit="1" customWidth="1"/>
  </cols>
  <sheetData>
    <row r="1" spans="1:10" x14ac:dyDescent="0.25">
      <c r="A1" s="27" t="s">
        <v>370</v>
      </c>
      <c r="B1" s="68"/>
      <c r="C1" s="75"/>
      <c r="D1" s="75"/>
      <c r="E1" s="69"/>
      <c r="G1" s="36" t="s">
        <v>381</v>
      </c>
      <c r="H1" s="37" t="s">
        <v>389</v>
      </c>
      <c r="I1" s="26"/>
      <c r="J1" s="26"/>
    </row>
    <row r="2" spans="1:10" x14ac:dyDescent="0.25">
      <c r="A2" s="27" t="s">
        <v>371</v>
      </c>
      <c r="B2" s="35" t="s">
        <v>38</v>
      </c>
      <c r="C2" s="31" t="s">
        <v>372</v>
      </c>
      <c r="D2" s="32"/>
      <c r="E2" s="33"/>
      <c r="G2" s="38" t="s">
        <v>391</v>
      </c>
      <c r="H2" s="39" t="s">
        <v>392</v>
      </c>
      <c r="I2" s="26"/>
      <c r="J2" s="26"/>
    </row>
    <row r="3" spans="1:10" x14ac:dyDescent="0.25">
      <c r="A3" s="34" t="s">
        <v>387</v>
      </c>
      <c r="B3" s="58"/>
      <c r="C3" s="59"/>
      <c r="D3" s="59"/>
      <c r="E3" s="35" t="s">
        <v>350</v>
      </c>
      <c r="G3" s="40"/>
      <c r="H3" s="41" t="s">
        <v>393</v>
      </c>
      <c r="I3" s="26"/>
      <c r="J3" s="26"/>
    </row>
    <row r="4" spans="1:10" x14ac:dyDescent="0.25">
      <c r="A4" s="27" t="s">
        <v>373</v>
      </c>
      <c r="B4" s="27" t="s">
        <v>380</v>
      </c>
      <c r="C4" s="27" t="s">
        <v>5</v>
      </c>
      <c r="D4" s="27" t="s">
        <v>374</v>
      </c>
      <c r="E4" s="28" t="s">
        <v>390</v>
      </c>
    </row>
    <row r="5" spans="1:10" x14ac:dyDescent="0.25">
      <c r="A5" s="27">
        <v>1</v>
      </c>
      <c r="B5" s="66"/>
      <c r="C5" s="27">
        <f>IFERROR(VLOOKUP($B5,Def!$U$4:$Y$445,2,FALSE),0)</f>
        <v>0</v>
      </c>
      <c r="D5" s="42">
        <f>IFERROR(VLOOKUP($B5,Def!$U$4:$Y$445,5,FALSE),0)</f>
        <v>0</v>
      </c>
      <c r="E5" s="58"/>
      <c r="G5" s="26" t="s">
        <v>401</v>
      </c>
      <c r="H5" s="26"/>
    </row>
    <row r="6" spans="1:10" x14ac:dyDescent="0.25">
      <c r="A6" s="28" t="s">
        <v>388</v>
      </c>
      <c r="B6" s="58"/>
      <c r="C6" s="58"/>
      <c r="D6" s="60"/>
      <c r="E6" s="58"/>
      <c r="G6" s="26" t="s">
        <v>402</v>
      </c>
      <c r="H6" s="26"/>
    </row>
    <row r="7" spans="1:10" x14ac:dyDescent="0.25">
      <c r="A7" s="27">
        <v>2</v>
      </c>
      <c r="B7" s="66"/>
      <c r="C7" s="27">
        <f>IFERROR(VLOOKUP($B7,Def!$U$4:$Y$445,2,FALSE),0)</f>
        <v>0</v>
      </c>
      <c r="D7" s="42">
        <f>IFERROR(VLOOKUP($B7,Def!$U$4:$Y$445,5,FALSE),0)</f>
        <v>0</v>
      </c>
      <c r="E7" s="58"/>
      <c r="G7" s="26" t="s">
        <v>398</v>
      </c>
    </row>
    <row r="8" spans="1:10" x14ac:dyDescent="0.25">
      <c r="A8" s="28" t="s">
        <v>388</v>
      </c>
      <c r="B8" s="58"/>
      <c r="C8" s="58"/>
      <c r="D8" s="60"/>
      <c r="E8" s="58"/>
    </row>
    <row r="9" spans="1:10" x14ac:dyDescent="0.25">
      <c r="A9" s="27">
        <v>3</v>
      </c>
      <c r="B9" s="66"/>
      <c r="C9" s="27">
        <f>IFERROR(VLOOKUP($B9,Def!$U$4:$Y$445,2,FALSE),0)</f>
        <v>0</v>
      </c>
      <c r="D9" s="42">
        <f>IFERROR(VLOOKUP($B9,Def!$U$4:$Y$445,5,FALSE),0)</f>
        <v>0</v>
      </c>
      <c r="E9" s="58"/>
      <c r="G9" s="26" t="s">
        <v>403</v>
      </c>
    </row>
    <row r="10" spans="1:10" x14ac:dyDescent="0.25">
      <c r="A10" s="28" t="s">
        <v>388</v>
      </c>
      <c r="B10" s="58"/>
      <c r="C10" s="58"/>
      <c r="D10" s="60"/>
      <c r="E10" s="58"/>
      <c r="G10" s="26" t="s">
        <v>404</v>
      </c>
    </row>
    <row r="11" spans="1:10" x14ac:dyDescent="0.25">
      <c r="A11" s="27">
        <v>4</v>
      </c>
      <c r="B11" s="66"/>
      <c r="C11" s="27">
        <f>IFERROR(VLOOKUP($B11,Def!$U$4:$Y$445,2,FALSE),0)</f>
        <v>0</v>
      </c>
      <c r="D11" s="42">
        <f>IFERROR(VLOOKUP($B11,Def!$U$4:$Y$445,5,FALSE),0)</f>
        <v>0</v>
      </c>
      <c r="E11" s="58"/>
    </row>
    <row r="12" spans="1:10" x14ac:dyDescent="0.25">
      <c r="A12" s="28" t="s">
        <v>388</v>
      </c>
      <c r="B12" s="58"/>
      <c r="C12" s="58"/>
      <c r="D12" s="60"/>
      <c r="E12" s="58"/>
      <c r="G12" s="82" t="s">
        <v>406</v>
      </c>
    </row>
    <row r="13" spans="1:10" x14ac:dyDescent="0.25">
      <c r="A13" s="27">
        <v>5</v>
      </c>
      <c r="B13" s="66"/>
      <c r="C13" s="27">
        <f>IFERROR(VLOOKUP($B13,Def!$U$4:$Y$445,2,FALSE),0)</f>
        <v>0</v>
      </c>
      <c r="D13" s="42">
        <f>IFERROR(VLOOKUP($B13,Def!$U$4:$Y$445,5,FALSE),0)</f>
        <v>0</v>
      </c>
      <c r="E13" s="58"/>
      <c r="G13" s="82" t="s">
        <v>407</v>
      </c>
    </row>
    <row r="14" spans="1:10" x14ac:dyDescent="0.25">
      <c r="A14" s="28" t="s">
        <v>388</v>
      </c>
      <c r="B14" s="58"/>
      <c r="C14" s="58"/>
      <c r="D14" s="60"/>
      <c r="E14" s="58"/>
      <c r="G14" s="81" t="s">
        <v>408</v>
      </c>
    </row>
    <row r="15" spans="1:10" x14ac:dyDescent="0.25">
      <c r="A15" s="27">
        <v>6</v>
      </c>
      <c r="B15" s="66"/>
      <c r="C15" s="27">
        <f>IFERROR(VLOOKUP($B15,Def!$U$4:$Y$445,2,FALSE),0)</f>
        <v>0</v>
      </c>
      <c r="D15" s="42">
        <f>IFERROR(VLOOKUP($B15,Def!$U$4:$Y$445,5,FALSE),0)</f>
        <v>0</v>
      </c>
      <c r="E15" s="58"/>
    </row>
    <row r="16" spans="1:10" x14ac:dyDescent="0.25">
      <c r="A16" s="28" t="s">
        <v>388</v>
      </c>
      <c r="B16" s="58"/>
      <c r="C16" s="58"/>
      <c r="D16" s="60"/>
      <c r="E16" s="58"/>
    </row>
    <row r="17" spans="1:5" ht="7.2" customHeight="1" x14ac:dyDescent="0.25">
      <c r="D17" s="6"/>
    </row>
    <row r="18" spans="1:5" x14ac:dyDescent="0.25">
      <c r="A18" s="27" t="s">
        <v>371</v>
      </c>
      <c r="B18" s="35" t="s">
        <v>38</v>
      </c>
      <c r="C18" s="31" t="s">
        <v>372</v>
      </c>
      <c r="D18" s="32"/>
      <c r="E18" s="33"/>
    </row>
    <row r="19" spans="1:5" ht="13.8" customHeight="1" x14ac:dyDescent="0.25">
      <c r="A19" s="34" t="s">
        <v>387</v>
      </c>
      <c r="B19" s="58"/>
      <c r="C19" s="59"/>
      <c r="D19" s="59"/>
      <c r="E19" s="35" t="s">
        <v>350</v>
      </c>
    </row>
    <row r="20" spans="1:5" x14ac:dyDescent="0.25">
      <c r="A20" s="27" t="s">
        <v>373</v>
      </c>
      <c r="B20" s="27" t="s">
        <v>380</v>
      </c>
      <c r="C20" s="27" t="s">
        <v>5</v>
      </c>
      <c r="D20" s="27" t="s">
        <v>374</v>
      </c>
      <c r="E20" s="28" t="s">
        <v>390</v>
      </c>
    </row>
    <row r="21" spans="1:5" x14ac:dyDescent="0.25">
      <c r="A21" s="27">
        <v>1</v>
      </c>
      <c r="B21" s="66"/>
      <c r="C21" s="27">
        <f>IFERROR(VLOOKUP($B21,Def!$U$4:$Y$445,2,FALSE),0)</f>
        <v>0</v>
      </c>
      <c r="D21" s="42">
        <f>IFERROR(VLOOKUP($B21,Def!$U$4:$Y$445,5,FALSE),0)</f>
        <v>0</v>
      </c>
      <c r="E21" s="58"/>
    </row>
    <row r="22" spans="1:5" x14ac:dyDescent="0.25">
      <c r="A22" s="28" t="s">
        <v>388</v>
      </c>
      <c r="B22" s="58"/>
      <c r="C22" s="58"/>
      <c r="D22" s="60"/>
      <c r="E22" s="58"/>
    </row>
    <row r="23" spans="1:5" x14ac:dyDescent="0.25">
      <c r="A23" s="27">
        <v>2</v>
      </c>
      <c r="B23" s="66"/>
      <c r="C23" s="27">
        <f>IFERROR(VLOOKUP($B23,Def!$U$4:$Y$445,2,FALSE),0)</f>
        <v>0</v>
      </c>
      <c r="D23" s="42">
        <f>IFERROR(VLOOKUP($B23,Def!$U$4:$Y$445,5,FALSE),0)</f>
        <v>0</v>
      </c>
      <c r="E23" s="58"/>
    </row>
    <row r="24" spans="1:5" x14ac:dyDescent="0.25">
      <c r="A24" s="28" t="s">
        <v>388</v>
      </c>
      <c r="B24" s="58"/>
      <c r="C24" s="58"/>
      <c r="D24" s="60"/>
      <c r="E24" s="58"/>
    </row>
    <row r="25" spans="1:5" x14ac:dyDescent="0.25">
      <c r="A25" s="27">
        <v>3</v>
      </c>
      <c r="B25" s="66"/>
      <c r="C25" s="27">
        <f>IFERROR(VLOOKUP($B25,Def!$U$4:$Y$445,2,FALSE),0)</f>
        <v>0</v>
      </c>
      <c r="D25" s="42">
        <f>IFERROR(VLOOKUP($B25,Def!$U$4:$Y$445,5,FALSE),0)</f>
        <v>0</v>
      </c>
      <c r="E25" s="58"/>
    </row>
    <row r="26" spans="1:5" x14ac:dyDescent="0.25">
      <c r="A26" s="28" t="s">
        <v>388</v>
      </c>
      <c r="B26" s="58"/>
      <c r="C26" s="58"/>
      <c r="D26" s="60"/>
      <c r="E26" s="58"/>
    </row>
    <row r="27" spans="1:5" x14ac:dyDescent="0.25">
      <c r="A27" s="27">
        <v>4</v>
      </c>
      <c r="B27" s="66"/>
      <c r="C27" s="27">
        <f>IFERROR(VLOOKUP($B27,Def!$U$4:$Y$445,2,FALSE),0)</f>
        <v>0</v>
      </c>
      <c r="D27" s="42">
        <f>IFERROR(VLOOKUP($B27,Def!$U$4:$Y$445,5,FALSE),0)</f>
        <v>0</v>
      </c>
      <c r="E27" s="58"/>
    </row>
    <row r="28" spans="1:5" x14ac:dyDescent="0.25">
      <c r="A28" s="28" t="s">
        <v>388</v>
      </c>
      <c r="B28" s="58"/>
      <c r="C28" s="58"/>
      <c r="D28" s="60"/>
      <c r="E28" s="58"/>
    </row>
    <row r="29" spans="1:5" x14ac:dyDescent="0.25">
      <c r="A29" s="27">
        <v>5</v>
      </c>
      <c r="B29" s="66"/>
      <c r="C29" s="27">
        <f>IFERROR(VLOOKUP($B29,Def!$U$4:$Y$445,2,FALSE),0)</f>
        <v>0</v>
      </c>
      <c r="D29" s="42">
        <f>IFERROR(VLOOKUP($B29,Def!$U$4:$Y$445,5,FALSE),0)</f>
        <v>0</v>
      </c>
      <c r="E29" s="58"/>
    </row>
    <row r="30" spans="1:5" x14ac:dyDescent="0.25">
      <c r="A30" s="28" t="s">
        <v>388</v>
      </c>
      <c r="B30" s="58"/>
      <c r="C30" s="58"/>
      <c r="D30" s="60"/>
      <c r="E30" s="58"/>
    </row>
    <row r="31" spans="1:5" x14ac:dyDescent="0.25">
      <c r="A31" s="27">
        <v>6</v>
      </c>
      <c r="B31" s="66"/>
      <c r="C31" s="27">
        <f>IFERROR(VLOOKUP($B31,Def!$U$4:$Y$445,2,FALSE),0)</f>
        <v>0</v>
      </c>
      <c r="D31" s="42">
        <f>IFERROR(VLOOKUP($B31,Def!$U$4:$Y$445,5,FALSE),0)</f>
        <v>0</v>
      </c>
      <c r="E31" s="58"/>
    </row>
    <row r="32" spans="1:5" x14ac:dyDescent="0.25">
      <c r="A32" s="28" t="s">
        <v>388</v>
      </c>
      <c r="B32" s="58"/>
      <c r="C32" s="58"/>
      <c r="D32" s="60"/>
      <c r="E32" s="58"/>
    </row>
    <row r="33" spans="1:8" ht="6.6" customHeight="1" x14ac:dyDescent="0.25">
      <c r="D33" s="6"/>
    </row>
    <row r="34" spans="1:8" x14ac:dyDescent="0.25">
      <c r="A34" s="27" t="s">
        <v>371</v>
      </c>
      <c r="B34" s="35" t="s">
        <v>38</v>
      </c>
      <c r="C34" s="31" t="s">
        <v>372</v>
      </c>
      <c r="D34" s="32"/>
      <c r="E34" s="33"/>
    </row>
    <row r="35" spans="1:8" x14ac:dyDescent="0.25">
      <c r="A35" s="34" t="s">
        <v>387</v>
      </c>
      <c r="B35" s="58"/>
      <c r="C35" s="59"/>
      <c r="D35" s="59"/>
      <c r="E35" s="35" t="s">
        <v>350</v>
      </c>
    </row>
    <row r="36" spans="1:8" x14ac:dyDescent="0.25">
      <c r="A36" s="27" t="s">
        <v>373</v>
      </c>
      <c r="B36" s="27" t="s">
        <v>380</v>
      </c>
      <c r="C36" s="27" t="s">
        <v>5</v>
      </c>
      <c r="D36" s="27" t="s">
        <v>374</v>
      </c>
      <c r="E36" s="28" t="s">
        <v>390</v>
      </c>
    </row>
    <row r="37" spans="1:8" x14ac:dyDescent="0.25">
      <c r="A37" s="27">
        <v>1</v>
      </c>
      <c r="B37" s="66"/>
      <c r="C37" s="27">
        <f>IFERROR(VLOOKUP($B37,Def!$U$4:$Y$445,2,FALSE),0)</f>
        <v>0</v>
      </c>
      <c r="D37" s="42">
        <f>IFERROR(VLOOKUP($B37,Def!$U$4:$Y$445,5,FALSE),0)</f>
        <v>0</v>
      </c>
      <c r="E37" s="58"/>
    </row>
    <row r="38" spans="1:8" x14ac:dyDescent="0.25">
      <c r="A38" s="28" t="s">
        <v>388</v>
      </c>
      <c r="B38" s="58"/>
      <c r="C38" s="58"/>
      <c r="D38" s="60"/>
      <c r="E38" s="58"/>
    </row>
    <row r="39" spans="1:8" x14ac:dyDescent="0.25">
      <c r="A39" s="27">
        <v>2</v>
      </c>
      <c r="B39" s="66"/>
      <c r="C39" s="27">
        <f>IFERROR(VLOOKUP($B39,Def!$U$4:$Y$445,2,FALSE),0)</f>
        <v>0</v>
      </c>
      <c r="D39" s="42">
        <f>IFERROR(VLOOKUP($B39,Def!$U$4:$Y$445,5,FALSE),0)</f>
        <v>0</v>
      </c>
      <c r="E39" s="58"/>
    </row>
    <row r="40" spans="1:8" x14ac:dyDescent="0.25">
      <c r="A40" s="28" t="s">
        <v>388</v>
      </c>
      <c r="B40" s="58"/>
      <c r="C40" s="58"/>
      <c r="D40" s="60"/>
      <c r="E40" s="58"/>
    </row>
    <row r="41" spans="1:8" x14ac:dyDescent="0.25">
      <c r="A41" s="27">
        <v>3</v>
      </c>
      <c r="B41" s="66"/>
      <c r="C41" s="27">
        <f>IFERROR(VLOOKUP($B41,Def!$U$4:$Y$445,2,FALSE),0)</f>
        <v>0</v>
      </c>
      <c r="D41" s="42">
        <f>IFERROR(VLOOKUP($B41,Def!$U$4:$Y$445,5,FALSE),0)</f>
        <v>0</v>
      </c>
      <c r="E41" s="58"/>
    </row>
    <row r="42" spans="1:8" x14ac:dyDescent="0.25">
      <c r="A42" s="28" t="s">
        <v>388</v>
      </c>
      <c r="B42" s="58"/>
      <c r="C42" s="58"/>
      <c r="D42" s="60"/>
      <c r="E42" s="58"/>
    </row>
    <row r="43" spans="1:8" x14ac:dyDescent="0.25">
      <c r="A43" s="27">
        <v>4</v>
      </c>
      <c r="B43" s="66"/>
      <c r="C43" s="27">
        <f>IFERROR(VLOOKUP($B43,Def!$U$4:$Y$445,2,FALSE),0)</f>
        <v>0</v>
      </c>
      <c r="D43" s="42">
        <f>IFERROR(VLOOKUP($B43,Def!$U$4:$Y$445,5,FALSE),0)</f>
        <v>0</v>
      </c>
      <c r="E43" s="58"/>
    </row>
    <row r="44" spans="1:8" x14ac:dyDescent="0.25">
      <c r="A44" s="28" t="s">
        <v>388</v>
      </c>
      <c r="B44" s="58"/>
      <c r="C44" s="58"/>
      <c r="D44" s="60"/>
      <c r="E44" s="58"/>
    </row>
    <row r="45" spans="1:8" x14ac:dyDescent="0.25">
      <c r="A45" s="27">
        <v>5</v>
      </c>
      <c r="B45" s="66"/>
      <c r="C45" s="27">
        <f>IFERROR(VLOOKUP($B45,Def!$U$4:$Y$445,2,FALSE),0)</f>
        <v>0</v>
      </c>
      <c r="D45" s="42">
        <f>IFERROR(VLOOKUP($B45,Def!$U$4:$Y$445,5,FALSE),0)</f>
        <v>0</v>
      </c>
      <c r="E45" s="58"/>
    </row>
    <row r="46" spans="1:8" x14ac:dyDescent="0.25">
      <c r="A46" s="28" t="s">
        <v>388</v>
      </c>
      <c r="B46" s="58"/>
      <c r="C46" s="58"/>
      <c r="D46" s="60"/>
      <c r="E46" s="58"/>
    </row>
    <row r="47" spans="1:8" x14ac:dyDescent="0.25">
      <c r="A47" s="27">
        <v>6</v>
      </c>
      <c r="B47" s="66"/>
      <c r="C47" s="27">
        <f>IFERROR(VLOOKUP($B47,Def!$U$4:$Y$445,2,FALSE),0)</f>
        <v>0</v>
      </c>
      <c r="D47" s="42">
        <f>IFERROR(VLOOKUP($B47,Def!$U$4:$Y$445,5,FALSE),0)</f>
        <v>0</v>
      </c>
      <c r="E47" s="58"/>
    </row>
    <row r="48" spans="1:8" x14ac:dyDescent="0.25">
      <c r="A48" s="28" t="s">
        <v>388</v>
      </c>
      <c r="B48" s="58"/>
      <c r="C48" s="58"/>
      <c r="D48" s="60"/>
      <c r="E48" s="58"/>
      <c r="G48" s="26"/>
      <c r="H48" s="26"/>
    </row>
    <row r="49" spans="1:8" x14ac:dyDescent="0.25">
      <c r="D49" s="6"/>
      <c r="G49" s="26" t="s">
        <v>396</v>
      </c>
      <c r="H49" s="26"/>
    </row>
    <row r="50" spans="1:8" x14ac:dyDescent="0.25">
      <c r="A50" s="29" t="s">
        <v>375</v>
      </c>
      <c r="B50" s="70" t="s">
        <v>385</v>
      </c>
      <c r="C50" s="71"/>
      <c r="G50" s="26" t="s">
        <v>397</v>
      </c>
      <c r="H50" s="26"/>
    </row>
    <row r="51" spans="1:8" x14ac:dyDescent="0.25">
      <c r="A51" s="72" t="s">
        <v>5</v>
      </c>
      <c r="B51" s="71"/>
      <c r="C51" s="27" t="s">
        <v>379</v>
      </c>
      <c r="D51" s="28" t="s">
        <v>376</v>
      </c>
      <c r="E51" s="30" t="s">
        <v>386</v>
      </c>
      <c r="F51" s="73" t="s">
        <v>377</v>
      </c>
      <c r="G51" s="74"/>
      <c r="H51" s="27" t="s">
        <v>378</v>
      </c>
    </row>
    <row r="52" spans="1:8" x14ac:dyDescent="0.25">
      <c r="A52" s="61"/>
      <c r="B52" s="62"/>
      <c r="C52" s="62"/>
      <c r="D52" s="63"/>
      <c r="E52" s="61"/>
      <c r="F52" s="68"/>
      <c r="G52" s="69"/>
      <c r="H52" s="58"/>
    </row>
    <row r="53" spans="1:8" x14ac:dyDescent="0.25">
      <c r="A53" s="61"/>
      <c r="B53" s="62"/>
      <c r="C53" s="62"/>
      <c r="D53" s="60"/>
      <c r="E53" s="61"/>
      <c r="F53" s="68"/>
      <c r="G53" s="69"/>
      <c r="H53" s="58"/>
    </row>
    <row r="54" spans="1:8" x14ac:dyDescent="0.25">
      <c r="A54" s="61"/>
      <c r="B54" s="62"/>
      <c r="C54" s="62"/>
      <c r="D54" s="60"/>
      <c r="E54" s="61"/>
      <c r="F54" s="68"/>
      <c r="G54" s="69"/>
      <c r="H54" s="58"/>
    </row>
    <row r="55" spans="1:8" x14ac:dyDescent="0.25">
      <c r="A55" s="61"/>
      <c r="B55" s="62"/>
      <c r="C55" s="62"/>
      <c r="D55" s="60"/>
      <c r="E55" s="61"/>
      <c r="F55" s="68"/>
      <c r="G55" s="69"/>
      <c r="H55" s="58"/>
    </row>
    <row r="56" spans="1:8" x14ac:dyDescent="0.25">
      <c r="A56" s="61"/>
      <c r="B56" s="62"/>
      <c r="C56" s="62"/>
      <c r="D56" s="60"/>
      <c r="E56" s="61"/>
      <c r="F56" s="68"/>
      <c r="G56" s="69"/>
      <c r="H56" s="58"/>
    </row>
    <row r="57" spans="1:8" x14ac:dyDescent="0.25">
      <c r="A57" s="67" t="s">
        <v>394</v>
      </c>
      <c r="B57" s="67"/>
      <c r="C57" s="67"/>
      <c r="D57" s="67"/>
      <c r="E57" s="67"/>
    </row>
    <row r="58" spans="1:8" x14ac:dyDescent="0.25">
      <c r="A58" s="43" t="s">
        <v>373</v>
      </c>
      <c r="B58" s="43" t="s">
        <v>380</v>
      </c>
      <c r="C58" s="43" t="s">
        <v>5</v>
      </c>
      <c r="D58" s="44" t="s">
        <v>374</v>
      </c>
      <c r="E58" s="45" t="s">
        <v>395</v>
      </c>
      <c r="G58" s="26" t="s">
        <v>382</v>
      </c>
      <c r="H58" s="26" t="s">
        <v>383</v>
      </c>
    </row>
    <row r="59" spans="1:8" x14ac:dyDescent="0.25">
      <c r="A59" s="25">
        <v>1</v>
      </c>
      <c r="B59" s="58"/>
      <c r="C59" s="62"/>
      <c r="D59" s="60"/>
      <c r="E59" s="58"/>
      <c r="G59" s="26"/>
      <c r="H59" s="26" t="s">
        <v>384</v>
      </c>
    </row>
    <row r="60" spans="1:8" x14ac:dyDescent="0.25">
      <c r="A60" s="25">
        <v>2</v>
      </c>
      <c r="B60" s="58"/>
      <c r="C60" s="62"/>
      <c r="D60" s="60"/>
      <c r="E60" s="58"/>
    </row>
    <row r="61" spans="1:8" x14ac:dyDescent="0.25">
      <c r="A61" s="25">
        <v>3</v>
      </c>
      <c r="B61" s="58"/>
      <c r="C61" s="62"/>
      <c r="D61" s="60"/>
      <c r="E61" s="58"/>
    </row>
    <row r="62" spans="1:8" x14ac:dyDescent="0.25">
      <c r="A62" s="25">
        <v>4</v>
      </c>
      <c r="B62" s="58"/>
      <c r="C62" s="62"/>
      <c r="D62" s="60"/>
      <c r="E62" s="58"/>
    </row>
    <row r="63" spans="1:8" x14ac:dyDescent="0.25">
      <c r="A63" s="25">
        <v>5</v>
      </c>
      <c r="B63" s="58"/>
      <c r="C63" s="62"/>
      <c r="D63" s="60"/>
      <c r="E63" s="58"/>
      <c r="H63" s="57" t="s">
        <v>399</v>
      </c>
    </row>
    <row r="64" spans="1:8" x14ac:dyDescent="0.25">
      <c r="D64" s="6"/>
    </row>
    <row r="65" spans="1:5" x14ac:dyDescent="0.25">
      <c r="A65" s="27" t="s">
        <v>371</v>
      </c>
      <c r="B65" s="35" t="s">
        <v>38</v>
      </c>
      <c r="C65" s="31" t="s">
        <v>372</v>
      </c>
      <c r="D65" s="32"/>
      <c r="E65" s="33"/>
    </row>
    <row r="66" spans="1:5" x14ac:dyDescent="0.25">
      <c r="A66" s="34" t="s">
        <v>387</v>
      </c>
      <c r="B66" s="58"/>
      <c r="C66" s="59"/>
      <c r="D66" s="59"/>
      <c r="E66" s="35" t="s">
        <v>350</v>
      </c>
    </row>
    <row r="67" spans="1:5" x14ac:dyDescent="0.25">
      <c r="A67" s="27" t="s">
        <v>373</v>
      </c>
      <c r="B67" s="27" t="s">
        <v>380</v>
      </c>
      <c r="C67" s="27" t="s">
        <v>5</v>
      </c>
      <c r="D67" s="27" t="s">
        <v>374</v>
      </c>
      <c r="E67" s="28" t="s">
        <v>390</v>
      </c>
    </row>
    <row r="68" spans="1:5" x14ac:dyDescent="0.25">
      <c r="A68" s="27">
        <v>1</v>
      </c>
      <c r="B68" s="66"/>
      <c r="C68" s="27">
        <f>IFERROR(VLOOKUP($B68,Def!$U$4:$Y$445,2,FALSE),0)</f>
        <v>0</v>
      </c>
      <c r="D68" s="42">
        <f>IFERROR(VLOOKUP($B68,Def!$U$4:$Y$445,5,FALSE),0)</f>
        <v>0</v>
      </c>
      <c r="E68" s="58"/>
    </row>
    <row r="69" spans="1:5" x14ac:dyDescent="0.25">
      <c r="A69" s="28" t="s">
        <v>388</v>
      </c>
      <c r="B69" s="58"/>
      <c r="C69" s="58"/>
      <c r="D69" s="60"/>
      <c r="E69" s="58"/>
    </row>
    <row r="70" spans="1:5" x14ac:dyDescent="0.25">
      <c r="A70" s="27">
        <v>2</v>
      </c>
      <c r="B70" s="66"/>
      <c r="C70" s="27">
        <f>IFERROR(VLOOKUP($B70,Def!$U$4:$Y$445,2,FALSE),0)</f>
        <v>0</v>
      </c>
      <c r="D70" s="42">
        <f>IFERROR(VLOOKUP($B70,Def!$U$4:$Y$445,5,FALSE),0)</f>
        <v>0</v>
      </c>
      <c r="E70" s="58"/>
    </row>
    <row r="71" spans="1:5" x14ac:dyDescent="0.25">
      <c r="A71" s="28" t="s">
        <v>388</v>
      </c>
      <c r="B71" s="58"/>
      <c r="C71" s="58"/>
      <c r="D71" s="60"/>
      <c r="E71" s="58"/>
    </row>
    <row r="72" spans="1:5" x14ac:dyDescent="0.25">
      <c r="A72" s="27">
        <v>3</v>
      </c>
      <c r="B72" s="66"/>
      <c r="C72" s="27">
        <f>IFERROR(VLOOKUP($B72,Def!$U$4:$Y$445,2,FALSE),0)</f>
        <v>0</v>
      </c>
      <c r="D72" s="42">
        <f>IFERROR(VLOOKUP($B72,Def!$U$4:$Y$445,5,FALSE),0)</f>
        <v>0</v>
      </c>
      <c r="E72" s="58"/>
    </row>
    <row r="73" spans="1:5" x14ac:dyDescent="0.25">
      <c r="A73" s="28" t="s">
        <v>388</v>
      </c>
      <c r="B73" s="58"/>
      <c r="C73" s="58"/>
      <c r="D73" s="60"/>
      <c r="E73" s="58"/>
    </row>
    <row r="74" spans="1:5" x14ac:dyDescent="0.25">
      <c r="A74" s="27">
        <v>4</v>
      </c>
      <c r="B74" s="66"/>
      <c r="C74" s="27">
        <f>IFERROR(VLOOKUP($B74,Def!$U$4:$Y$445,2,FALSE),0)</f>
        <v>0</v>
      </c>
      <c r="D74" s="42">
        <f>IFERROR(VLOOKUP($B74,Def!$U$4:$Y$445,5,FALSE),0)</f>
        <v>0</v>
      </c>
      <c r="E74" s="58"/>
    </row>
    <row r="75" spans="1:5" x14ac:dyDescent="0.25">
      <c r="A75" s="28" t="s">
        <v>388</v>
      </c>
      <c r="B75" s="58"/>
      <c r="C75" s="58"/>
      <c r="D75" s="60"/>
      <c r="E75" s="58"/>
    </row>
    <row r="76" spans="1:5" x14ac:dyDescent="0.25">
      <c r="A76" s="27">
        <v>5</v>
      </c>
      <c r="B76" s="66"/>
      <c r="C76" s="27">
        <f>IFERROR(VLOOKUP($B76,Def!$U$4:$Y$445,2,FALSE),0)</f>
        <v>0</v>
      </c>
      <c r="D76" s="42">
        <f>IFERROR(VLOOKUP($B76,Def!$U$4:$Y$445,5,FALSE),0)</f>
        <v>0</v>
      </c>
      <c r="E76" s="58"/>
    </row>
    <row r="77" spans="1:5" x14ac:dyDescent="0.25">
      <c r="A77" s="28" t="s">
        <v>388</v>
      </c>
      <c r="B77" s="58"/>
      <c r="C77" s="58"/>
      <c r="D77" s="60"/>
      <c r="E77" s="58"/>
    </row>
    <row r="78" spans="1:5" x14ac:dyDescent="0.25">
      <c r="A78" s="27">
        <v>6</v>
      </c>
      <c r="B78" s="66"/>
      <c r="C78" s="27">
        <f>IFERROR(VLOOKUP($B78,Def!$U$4:$Y$445,2,FALSE),0)</f>
        <v>0</v>
      </c>
      <c r="D78" s="42">
        <f>IFERROR(VLOOKUP($B78,Def!$U$4:$Y$445,5,FALSE),0)</f>
        <v>0</v>
      </c>
      <c r="E78" s="58"/>
    </row>
    <row r="79" spans="1:5" x14ac:dyDescent="0.25">
      <c r="A79" s="28" t="s">
        <v>388</v>
      </c>
      <c r="B79" s="58"/>
      <c r="C79" s="58"/>
      <c r="D79" s="60"/>
      <c r="E79" s="58"/>
    </row>
    <row r="80" spans="1:5" ht="7.8" customHeight="1" x14ac:dyDescent="0.25">
      <c r="D80" s="6"/>
    </row>
    <row r="81" spans="1:5" x14ac:dyDescent="0.25">
      <c r="A81" s="27" t="s">
        <v>371</v>
      </c>
      <c r="B81" s="35" t="s">
        <v>38</v>
      </c>
      <c r="C81" s="31" t="s">
        <v>372</v>
      </c>
      <c r="D81" s="32"/>
      <c r="E81" s="33"/>
    </row>
    <row r="82" spans="1:5" x14ac:dyDescent="0.25">
      <c r="A82" s="34" t="s">
        <v>387</v>
      </c>
      <c r="B82" s="58"/>
      <c r="C82" s="59"/>
      <c r="D82" s="59"/>
      <c r="E82" s="35" t="s">
        <v>350</v>
      </c>
    </row>
    <row r="83" spans="1:5" x14ac:dyDescent="0.25">
      <c r="A83" s="27" t="s">
        <v>373</v>
      </c>
      <c r="B83" s="27" t="s">
        <v>380</v>
      </c>
      <c r="C83" s="27" t="s">
        <v>5</v>
      </c>
      <c r="D83" s="27" t="s">
        <v>374</v>
      </c>
      <c r="E83" s="28" t="s">
        <v>390</v>
      </c>
    </row>
    <row r="84" spans="1:5" x14ac:dyDescent="0.25">
      <c r="A84" s="27">
        <v>1</v>
      </c>
      <c r="B84" s="66"/>
      <c r="C84" s="27">
        <f>IFERROR(VLOOKUP($B84,Def!$U$4:$Y$445,2,FALSE),0)</f>
        <v>0</v>
      </c>
      <c r="D84" s="42">
        <f>IFERROR(VLOOKUP($B84,Def!$U$4:$Y$445,5,FALSE),0)</f>
        <v>0</v>
      </c>
      <c r="E84" s="58"/>
    </row>
    <row r="85" spans="1:5" x14ac:dyDescent="0.25">
      <c r="A85" s="28" t="s">
        <v>388</v>
      </c>
      <c r="B85" s="58"/>
      <c r="C85" s="58"/>
      <c r="D85" s="60"/>
      <c r="E85" s="58"/>
    </row>
    <row r="86" spans="1:5" x14ac:dyDescent="0.25">
      <c r="A86" s="27">
        <v>2</v>
      </c>
      <c r="B86" s="66"/>
      <c r="C86" s="27">
        <f>IFERROR(VLOOKUP($B86,Def!$U$4:$Y$445,2,FALSE),0)</f>
        <v>0</v>
      </c>
      <c r="D86" s="42">
        <f>IFERROR(VLOOKUP($B86,Def!$U$4:$Y$445,5,FALSE),0)</f>
        <v>0</v>
      </c>
      <c r="E86" s="58"/>
    </row>
    <row r="87" spans="1:5" x14ac:dyDescent="0.25">
      <c r="A87" s="28" t="s">
        <v>388</v>
      </c>
      <c r="B87" s="58"/>
      <c r="C87" s="58"/>
      <c r="D87" s="60"/>
      <c r="E87" s="58"/>
    </row>
    <row r="88" spans="1:5" x14ac:dyDescent="0.25">
      <c r="A88" s="27">
        <v>3</v>
      </c>
      <c r="B88" s="66"/>
      <c r="C88" s="27">
        <f>IFERROR(VLOOKUP($B88,Def!$U$4:$Y$445,2,FALSE),0)</f>
        <v>0</v>
      </c>
      <c r="D88" s="42">
        <f>IFERROR(VLOOKUP($B88,Def!$U$4:$Y$445,5,FALSE),0)</f>
        <v>0</v>
      </c>
      <c r="E88" s="58"/>
    </row>
    <row r="89" spans="1:5" x14ac:dyDescent="0.25">
      <c r="A89" s="28" t="s">
        <v>388</v>
      </c>
      <c r="B89" s="58"/>
      <c r="C89" s="58"/>
      <c r="D89" s="60"/>
      <c r="E89" s="58"/>
    </row>
    <row r="90" spans="1:5" x14ac:dyDescent="0.25">
      <c r="A90" s="27">
        <v>4</v>
      </c>
      <c r="B90" s="66"/>
      <c r="C90" s="27">
        <f>IFERROR(VLOOKUP($B90,Def!$U$4:$Y$445,2,FALSE),0)</f>
        <v>0</v>
      </c>
      <c r="D90" s="42">
        <f>IFERROR(VLOOKUP($B90,Def!$U$4:$Y$445,5,FALSE),0)</f>
        <v>0</v>
      </c>
      <c r="E90" s="58"/>
    </row>
    <row r="91" spans="1:5" x14ac:dyDescent="0.25">
      <c r="A91" s="28" t="s">
        <v>388</v>
      </c>
      <c r="B91" s="58"/>
      <c r="C91" s="58"/>
      <c r="D91" s="60"/>
      <c r="E91" s="58"/>
    </row>
    <row r="92" spans="1:5" x14ac:dyDescent="0.25">
      <c r="A92" s="27">
        <v>5</v>
      </c>
      <c r="B92" s="66"/>
      <c r="C92" s="27">
        <f>IFERROR(VLOOKUP($B92,Def!$U$4:$Y$445,2,FALSE),0)</f>
        <v>0</v>
      </c>
      <c r="D92" s="42">
        <f>IFERROR(VLOOKUP($B92,Def!$U$4:$Y$445,5,FALSE),0)</f>
        <v>0</v>
      </c>
      <c r="E92" s="58"/>
    </row>
    <row r="93" spans="1:5" x14ac:dyDescent="0.25">
      <c r="A93" s="28" t="s">
        <v>388</v>
      </c>
      <c r="B93" s="58"/>
      <c r="C93" s="58"/>
      <c r="D93" s="60"/>
      <c r="E93" s="58"/>
    </row>
    <row r="94" spans="1:5" x14ac:dyDescent="0.25">
      <c r="A94" s="27">
        <v>6</v>
      </c>
      <c r="B94" s="66"/>
      <c r="C94" s="27">
        <f>IFERROR(VLOOKUP($B94,Def!$U$4:$Y$445,2,FALSE),0)</f>
        <v>0</v>
      </c>
      <c r="D94" s="42">
        <f>IFERROR(VLOOKUP($B94,Def!$U$4:$Y$445,5,FALSE),0)</f>
        <v>0</v>
      </c>
      <c r="E94" s="58"/>
    </row>
    <row r="95" spans="1:5" x14ac:dyDescent="0.25">
      <c r="A95" s="28" t="s">
        <v>388</v>
      </c>
      <c r="B95" s="58"/>
      <c r="C95" s="58"/>
      <c r="D95" s="60"/>
      <c r="E95" s="58"/>
    </row>
    <row r="96" spans="1:5" ht="9" customHeight="1" x14ac:dyDescent="0.25">
      <c r="D96" s="6"/>
    </row>
    <row r="97" spans="1:8" x14ac:dyDescent="0.25">
      <c r="A97" s="27" t="s">
        <v>371</v>
      </c>
      <c r="B97" s="35" t="s">
        <v>38</v>
      </c>
      <c r="C97" s="31" t="s">
        <v>372</v>
      </c>
      <c r="D97" s="32"/>
      <c r="E97" s="33"/>
    </row>
    <row r="98" spans="1:8" x14ac:dyDescent="0.25">
      <c r="A98" s="34" t="s">
        <v>387</v>
      </c>
      <c r="B98" s="58"/>
      <c r="C98" s="59"/>
      <c r="D98" s="59"/>
      <c r="E98" s="35" t="s">
        <v>350</v>
      </c>
    </row>
    <row r="99" spans="1:8" x14ac:dyDescent="0.25">
      <c r="A99" s="27" t="s">
        <v>373</v>
      </c>
      <c r="B99" s="27" t="s">
        <v>380</v>
      </c>
      <c r="C99" s="27" t="s">
        <v>5</v>
      </c>
      <c r="D99" s="27" t="s">
        <v>374</v>
      </c>
      <c r="E99" s="28" t="s">
        <v>390</v>
      </c>
    </row>
    <row r="100" spans="1:8" x14ac:dyDescent="0.25">
      <c r="A100" s="27">
        <v>1</v>
      </c>
      <c r="B100" s="66"/>
      <c r="C100" s="27">
        <f>IFERROR(VLOOKUP($B100,Def!$U$4:$Y$445,2,FALSE),0)</f>
        <v>0</v>
      </c>
      <c r="D100" s="42">
        <f>IFERROR(VLOOKUP($B100,Def!$U$4:$Y$445,5,FALSE),0)</f>
        <v>0</v>
      </c>
      <c r="E100" s="58"/>
    </row>
    <row r="101" spans="1:8" x14ac:dyDescent="0.25">
      <c r="A101" s="28" t="s">
        <v>388</v>
      </c>
      <c r="B101" s="58"/>
      <c r="C101" s="58"/>
      <c r="D101" s="60"/>
      <c r="E101" s="58"/>
    </row>
    <row r="102" spans="1:8" x14ac:dyDescent="0.25">
      <c r="A102" s="27">
        <v>2</v>
      </c>
      <c r="B102" s="66"/>
      <c r="C102" s="27">
        <f>IFERROR(VLOOKUP($B102,Def!$U$4:$Y$445,2,FALSE),0)</f>
        <v>0</v>
      </c>
      <c r="D102" s="42">
        <f>IFERROR(VLOOKUP($B102,Def!$U$4:$Y$445,5,FALSE),0)</f>
        <v>0</v>
      </c>
      <c r="E102" s="58"/>
    </row>
    <row r="103" spans="1:8" x14ac:dyDescent="0.25">
      <c r="A103" s="28" t="s">
        <v>388</v>
      </c>
      <c r="B103" s="58"/>
      <c r="C103" s="58"/>
      <c r="D103" s="60"/>
      <c r="E103" s="58"/>
    </row>
    <row r="104" spans="1:8" x14ac:dyDescent="0.25">
      <c r="A104" s="27">
        <v>3</v>
      </c>
      <c r="B104" s="66"/>
      <c r="C104" s="27">
        <f>IFERROR(VLOOKUP($B104,Def!$U$4:$Y$445,2,FALSE),0)</f>
        <v>0</v>
      </c>
      <c r="D104" s="42">
        <f>IFERROR(VLOOKUP($B104,Def!$U$4:$Y$445,5,FALSE),0)</f>
        <v>0</v>
      </c>
      <c r="E104" s="58"/>
    </row>
    <row r="105" spans="1:8" x14ac:dyDescent="0.25">
      <c r="A105" s="28" t="s">
        <v>388</v>
      </c>
      <c r="B105" s="58"/>
      <c r="C105" s="58"/>
      <c r="D105" s="60"/>
      <c r="E105" s="58"/>
    </row>
    <row r="106" spans="1:8" x14ac:dyDescent="0.25">
      <c r="A106" s="27">
        <v>4</v>
      </c>
      <c r="B106" s="66"/>
      <c r="C106" s="27">
        <f>IFERROR(VLOOKUP($B106,Def!$U$4:$Y$445,2,FALSE),0)</f>
        <v>0</v>
      </c>
      <c r="D106" s="42">
        <f>IFERROR(VLOOKUP($B106,Def!$U$4:$Y$445,5,FALSE),0)</f>
        <v>0</v>
      </c>
      <c r="E106" s="58"/>
    </row>
    <row r="107" spans="1:8" x14ac:dyDescent="0.25">
      <c r="A107" s="28" t="s">
        <v>388</v>
      </c>
      <c r="B107" s="58"/>
      <c r="C107" s="58"/>
      <c r="D107" s="60"/>
      <c r="E107" s="58"/>
    </row>
    <row r="108" spans="1:8" x14ac:dyDescent="0.25">
      <c r="A108" s="27">
        <v>5</v>
      </c>
      <c r="B108" s="66"/>
      <c r="C108" s="27">
        <f>IFERROR(VLOOKUP($B108,Def!$U$4:$Y$445,2,FALSE),0)</f>
        <v>0</v>
      </c>
      <c r="D108" s="42">
        <f>IFERROR(VLOOKUP($B108,Def!$U$4:$Y$445,5,FALSE),0)</f>
        <v>0</v>
      </c>
      <c r="E108" s="58"/>
    </row>
    <row r="109" spans="1:8" x14ac:dyDescent="0.25">
      <c r="A109" s="28" t="s">
        <v>388</v>
      </c>
      <c r="B109" s="58"/>
      <c r="C109" s="58"/>
      <c r="D109" s="60"/>
      <c r="E109" s="58"/>
    </row>
    <row r="110" spans="1:8" x14ac:dyDescent="0.25">
      <c r="A110" s="27">
        <v>6</v>
      </c>
      <c r="B110" s="66"/>
      <c r="C110" s="27">
        <f>IFERROR(VLOOKUP($B110,Def!$U$4:$Y$445,2,FALSE),0)</f>
        <v>0</v>
      </c>
      <c r="D110" s="42">
        <f>IFERROR(VLOOKUP($B110,Def!$U$4:$Y$445,5,FALSE),0)</f>
        <v>0</v>
      </c>
      <c r="E110" s="58"/>
    </row>
    <row r="111" spans="1:8" x14ac:dyDescent="0.25">
      <c r="A111" s="28" t="s">
        <v>388</v>
      </c>
      <c r="B111" s="58"/>
      <c r="C111" s="58"/>
      <c r="D111" s="60"/>
      <c r="E111" s="58"/>
    </row>
    <row r="112" spans="1:8" x14ac:dyDescent="0.25">
      <c r="G112" s="26" t="s">
        <v>396</v>
      </c>
      <c r="H112" s="26"/>
    </row>
    <row r="113" spans="1:8" x14ac:dyDescent="0.25">
      <c r="A113" s="29" t="s">
        <v>375</v>
      </c>
      <c r="B113" s="70" t="s">
        <v>385</v>
      </c>
      <c r="C113" s="71"/>
      <c r="G113" s="26" t="s">
        <v>397</v>
      </c>
      <c r="H113" s="26"/>
    </row>
    <row r="114" spans="1:8" x14ac:dyDescent="0.25">
      <c r="A114" s="72" t="s">
        <v>5</v>
      </c>
      <c r="B114" s="71"/>
      <c r="C114" s="27" t="s">
        <v>379</v>
      </c>
      <c r="D114" s="28" t="s">
        <v>376</v>
      </c>
      <c r="E114" s="30" t="s">
        <v>386</v>
      </c>
      <c r="F114" s="73" t="s">
        <v>377</v>
      </c>
      <c r="G114" s="74"/>
      <c r="H114" s="27" t="s">
        <v>378</v>
      </c>
    </row>
    <row r="115" spans="1:8" x14ac:dyDescent="0.25">
      <c r="A115" s="61"/>
      <c r="B115" s="62"/>
      <c r="C115" s="62"/>
      <c r="D115" s="64"/>
      <c r="E115" s="61"/>
      <c r="F115" s="68"/>
      <c r="G115" s="69"/>
      <c r="H115" s="58"/>
    </row>
    <row r="116" spans="1:8" x14ac:dyDescent="0.25">
      <c r="A116" s="61"/>
      <c r="B116" s="62"/>
      <c r="C116" s="62"/>
      <c r="D116" s="58"/>
      <c r="E116" s="61"/>
      <c r="F116" s="68"/>
      <c r="G116" s="69"/>
      <c r="H116" s="58"/>
    </row>
    <row r="117" spans="1:8" x14ac:dyDescent="0.25">
      <c r="A117" s="61"/>
      <c r="B117" s="62"/>
      <c r="C117" s="62"/>
      <c r="D117" s="58"/>
      <c r="E117" s="61"/>
      <c r="F117" s="68"/>
      <c r="G117" s="69"/>
      <c r="H117" s="58"/>
    </row>
    <row r="118" spans="1:8" x14ac:dyDescent="0.25">
      <c r="A118" s="61"/>
      <c r="B118" s="62"/>
      <c r="C118" s="62"/>
      <c r="D118" s="58"/>
      <c r="E118" s="61"/>
      <c r="F118" s="68"/>
      <c r="G118" s="69"/>
      <c r="H118" s="58"/>
    </row>
    <row r="119" spans="1:8" x14ac:dyDescent="0.25">
      <c r="A119" s="61"/>
      <c r="B119" s="62"/>
      <c r="C119" s="62"/>
      <c r="D119" s="58"/>
      <c r="E119" s="61"/>
      <c r="F119" s="68"/>
      <c r="G119" s="69"/>
      <c r="H119" s="58"/>
    </row>
    <row r="120" spans="1:8" x14ac:dyDescent="0.25">
      <c r="A120" s="67" t="s">
        <v>394</v>
      </c>
      <c r="B120" s="67"/>
      <c r="C120" s="67"/>
      <c r="D120" s="67"/>
      <c r="E120" s="67"/>
    </row>
    <row r="121" spans="1:8" x14ac:dyDescent="0.25">
      <c r="A121" s="43" t="s">
        <v>373</v>
      </c>
      <c r="B121" s="43" t="s">
        <v>380</v>
      </c>
      <c r="C121" s="43" t="s">
        <v>5</v>
      </c>
      <c r="D121" s="44" t="s">
        <v>374</v>
      </c>
      <c r="E121" s="45" t="s">
        <v>395</v>
      </c>
      <c r="G121" s="26" t="s">
        <v>382</v>
      </c>
      <c r="H121" s="26" t="s">
        <v>383</v>
      </c>
    </row>
    <row r="122" spans="1:8" x14ac:dyDescent="0.25">
      <c r="A122" s="25">
        <v>1</v>
      </c>
      <c r="B122" s="58"/>
      <c r="C122" s="62"/>
      <c r="D122" s="60"/>
      <c r="E122" s="58"/>
      <c r="G122" s="26"/>
      <c r="H122" s="26" t="s">
        <v>384</v>
      </c>
    </row>
    <row r="123" spans="1:8" x14ac:dyDescent="0.25">
      <c r="A123" s="25">
        <v>2</v>
      </c>
      <c r="B123" s="58"/>
      <c r="C123" s="62"/>
      <c r="D123" s="60"/>
      <c r="E123" s="58"/>
    </row>
    <row r="124" spans="1:8" x14ac:dyDescent="0.25">
      <c r="A124" s="25">
        <v>3</v>
      </c>
      <c r="B124" s="58"/>
      <c r="C124" s="62"/>
      <c r="D124" s="60"/>
      <c r="E124" s="58"/>
    </row>
    <row r="125" spans="1:8" x14ac:dyDescent="0.25">
      <c r="A125" s="25">
        <v>4</v>
      </c>
      <c r="B125" s="58"/>
      <c r="C125" s="62"/>
      <c r="D125" s="60"/>
      <c r="E125" s="58"/>
    </row>
    <row r="126" spans="1:8" x14ac:dyDescent="0.25">
      <c r="A126" s="25">
        <v>5</v>
      </c>
      <c r="B126" s="58"/>
      <c r="C126" s="62"/>
      <c r="D126" s="60"/>
      <c r="E126" s="58"/>
      <c r="H126" s="57" t="s">
        <v>400</v>
      </c>
    </row>
  </sheetData>
  <sheetProtection algorithmName="SHA-512" hashValue="3rWW3c/Xit7wb59uA01tLzQcOaIYJYbBOmJ6jGop3UuNtb++nnZgb4a7WlnV12LNGNsAbSJVFg16Njx5O6a0WA==" saltValue="hQsWJnocutEZZERiql/BxQ==" spinCount="100000" sheet="1" selectLockedCells="1"/>
  <mergeCells count="19">
    <mergeCell ref="F53:G53"/>
    <mergeCell ref="B1:E1"/>
    <mergeCell ref="B50:C50"/>
    <mergeCell ref="A51:B51"/>
    <mergeCell ref="F51:G51"/>
    <mergeCell ref="F52:G52"/>
    <mergeCell ref="A120:E120"/>
    <mergeCell ref="F54:G54"/>
    <mergeCell ref="F55:G55"/>
    <mergeCell ref="F56:G56"/>
    <mergeCell ref="A57:E57"/>
    <mergeCell ref="B113:C113"/>
    <mergeCell ref="A114:B114"/>
    <mergeCell ref="F114:G114"/>
    <mergeCell ref="F115:G115"/>
    <mergeCell ref="F116:G116"/>
    <mergeCell ref="F117:G117"/>
    <mergeCell ref="F118:G118"/>
    <mergeCell ref="F119:G119"/>
  </mergeCells>
  <hyperlinks>
    <hyperlink ref="G14" r:id="rId1" xr:uid="{F2870B16-4212-4416-904C-2651AA6A2E15}"/>
  </hyperlinks>
  <pageMargins left="0.23622047244094491" right="0.23622047244094491" top="0.35433070866141736" bottom="0.35433070866141736" header="0.31496062992125984" footer="0.31496062992125984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9167B-7CC5-4AF4-8A6C-EE4ADBE94A21}">
  <dimension ref="A1:J126"/>
  <sheetViews>
    <sheetView tabSelected="1" topLeftCell="A7" workbookViewId="0">
      <selection activeCell="B13" sqref="B13"/>
    </sheetView>
  </sheetViews>
  <sheetFormatPr defaultRowHeight="13.2" x14ac:dyDescent="0.25"/>
  <cols>
    <col min="1" max="1" width="10.6640625" bestFit="1" customWidth="1"/>
    <col min="2" max="2" width="10.88671875" customWidth="1"/>
    <col min="3" max="3" width="21.77734375" customWidth="1"/>
    <col min="5" max="5" width="8.5546875" bestFit="1" customWidth="1"/>
    <col min="6" max="6" width="1.33203125" customWidth="1"/>
    <col min="7" max="7" width="9.77734375" bestFit="1" customWidth="1"/>
    <col min="8" max="8" width="25" bestFit="1" customWidth="1"/>
  </cols>
  <sheetData>
    <row r="1" spans="1:10" x14ac:dyDescent="0.25">
      <c r="A1" s="46" t="s">
        <v>370</v>
      </c>
      <c r="B1" s="68"/>
      <c r="C1" s="75"/>
      <c r="D1" s="75"/>
      <c r="E1" s="69"/>
      <c r="G1" s="36" t="s">
        <v>381</v>
      </c>
      <c r="H1" s="37" t="s">
        <v>389</v>
      </c>
      <c r="I1" s="26"/>
      <c r="J1" s="26"/>
    </row>
    <row r="2" spans="1:10" x14ac:dyDescent="0.25">
      <c r="A2" s="46" t="s">
        <v>371</v>
      </c>
      <c r="B2" s="49" t="s">
        <v>30</v>
      </c>
      <c r="C2" s="50" t="s">
        <v>372</v>
      </c>
      <c r="D2" s="51"/>
      <c r="E2" s="52"/>
      <c r="G2" s="38" t="s">
        <v>391</v>
      </c>
      <c r="H2" s="39" t="s">
        <v>392</v>
      </c>
      <c r="I2" s="26"/>
      <c r="J2" s="26"/>
    </row>
    <row r="3" spans="1:10" x14ac:dyDescent="0.25">
      <c r="A3" s="47" t="s">
        <v>387</v>
      </c>
      <c r="B3" s="58"/>
      <c r="C3" s="59"/>
      <c r="D3" s="59"/>
      <c r="E3" s="49" t="s">
        <v>350</v>
      </c>
      <c r="G3" s="40"/>
      <c r="H3" s="41" t="s">
        <v>393</v>
      </c>
      <c r="I3" s="26"/>
      <c r="J3" s="26"/>
    </row>
    <row r="4" spans="1:10" x14ac:dyDescent="0.25">
      <c r="A4" s="46" t="s">
        <v>373</v>
      </c>
      <c r="B4" s="46" t="s">
        <v>380</v>
      </c>
      <c r="C4" s="46" t="s">
        <v>5</v>
      </c>
      <c r="D4" s="46" t="s">
        <v>374</v>
      </c>
      <c r="E4" s="48" t="s">
        <v>390</v>
      </c>
    </row>
    <row r="5" spans="1:10" x14ac:dyDescent="0.25">
      <c r="A5" s="46">
        <v>1</v>
      </c>
      <c r="B5" s="65"/>
      <c r="C5" s="46">
        <f>IFERROR(VLOOKUP($B5,Def!$AO$4:$AX$441,2,FALSE),0)</f>
        <v>0</v>
      </c>
      <c r="D5" s="53">
        <f>IFERROR(VLOOKUP($B5,Def!$AO$4:$AX$441,5,FALSE),0)</f>
        <v>0</v>
      </c>
      <c r="E5" s="58"/>
      <c r="G5" s="26" t="s">
        <v>401</v>
      </c>
      <c r="H5" s="26"/>
    </row>
    <row r="6" spans="1:10" x14ac:dyDescent="0.25">
      <c r="A6" s="48" t="s">
        <v>388</v>
      </c>
      <c r="B6" s="58"/>
      <c r="C6" s="58"/>
      <c r="D6" s="60"/>
      <c r="E6" s="58"/>
      <c r="G6" s="26" t="s">
        <v>402</v>
      </c>
      <c r="H6" s="26"/>
    </row>
    <row r="7" spans="1:10" x14ac:dyDescent="0.25">
      <c r="A7" s="46">
        <v>2</v>
      </c>
      <c r="B7" s="65"/>
      <c r="C7" s="46">
        <f>IFERROR(VLOOKUP($B7,Def!$AO$4:$AX$441,2,FALSE),0)</f>
        <v>0</v>
      </c>
      <c r="D7" s="53">
        <f>IFERROR(VLOOKUP($B7,Def!$AO$4:$AX$441,5,FALSE),0)</f>
        <v>0</v>
      </c>
      <c r="E7" s="58"/>
      <c r="G7" s="26" t="s">
        <v>398</v>
      </c>
    </row>
    <row r="8" spans="1:10" x14ac:dyDescent="0.25">
      <c r="A8" s="48" t="s">
        <v>388</v>
      </c>
      <c r="B8" s="58"/>
      <c r="C8" s="58"/>
      <c r="D8" s="60"/>
      <c r="E8" s="58"/>
    </row>
    <row r="9" spans="1:10" x14ac:dyDescent="0.25">
      <c r="A9" s="46">
        <v>3</v>
      </c>
      <c r="B9" s="65"/>
      <c r="C9" s="46">
        <f>IFERROR(VLOOKUP($B9,Def!$AO$4:$AX$441,2,FALSE),0)</f>
        <v>0</v>
      </c>
      <c r="D9" s="53">
        <f>IFERROR(VLOOKUP($B9,Def!$AO$4:$AX$441,5,FALSE),0)</f>
        <v>0</v>
      </c>
      <c r="E9" s="58"/>
      <c r="G9" s="26" t="s">
        <v>403</v>
      </c>
    </row>
    <row r="10" spans="1:10" x14ac:dyDescent="0.25">
      <c r="A10" s="48" t="s">
        <v>388</v>
      </c>
      <c r="B10" s="58"/>
      <c r="C10" s="58"/>
      <c r="D10" s="60"/>
      <c r="E10" s="58"/>
      <c r="G10" s="26" t="s">
        <v>404</v>
      </c>
    </row>
    <row r="11" spans="1:10" x14ac:dyDescent="0.25">
      <c r="A11" s="46">
        <v>4</v>
      </c>
      <c r="B11" s="65"/>
      <c r="C11" s="46">
        <f>IFERROR(VLOOKUP($B11,Def!$AO$4:$AX$441,2,FALSE),0)</f>
        <v>0</v>
      </c>
      <c r="D11" s="53">
        <f>IFERROR(VLOOKUP($B11,Def!$AO$4:$AX$441,5,FALSE),0)</f>
        <v>0</v>
      </c>
      <c r="E11" s="58"/>
    </row>
    <row r="12" spans="1:10" x14ac:dyDescent="0.25">
      <c r="A12" s="48" t="s">
        <v>388</v>
      </c>
      <c r="B12" s="58"/>
      <c r="C12" s="58"/>
      <c r="D12" s="60"/>
      <c r="E12" s="58"/>
      <c r="G12" s="82" t="s">
        <v>406</v>
      </c>
      <c r="H12" s="82"/>
    </row>
    <row r="13" spans="1:10" x14ac:dyDescent="0.25">
      <c r="A13" s="46">
        <v>5</v>
      </c>
      <c r="B13" s="65"/>
      <c r="C13" s="46">
        <f>IFERROR(VLOOKUP($B13,Def!$AO$4:$AX$441,2,FALSE),0)</f>
        <v>0</v>
      </c>
      <c r="D13" s="53">
        <f>IFERROR(VLOOKUP($B13,Def!$AO$4:$AX$441,5,FALSE),0)</f>
        <v>0</v>
      </c>
      <c r="E13" s="58"/>
      <c r="G13" s="82" t="s">
        <v>407</v>
      </c>
      <c r="H13" s="82"/>
    </row>
    <row r="14" spans="1:10" x14ac:dyDescent="0.25">
      <c r="A14" s="48" t="s">
        <v>388</v>
      </c>
      <c r="B14" s="58"/>
      <c r="C14" s="58"/>
      <c r="D14" s="60"/>
      <c r="E14" s="58"/>
      <c r="G14" s="81" t="s">
        <v>408</v>
      </c>
    </row>
    <row r="15" spans="1:10" x14ac:dyDescent="0.25">
      <c r="A15" s="46">
        <v>6</v>
      </c>
      <c r="B15" s="65"/>
      <c r="C15" s="46">
        <f>IFERROR(VLOOKUP($B15,Def!$AO$4:$AX$441,2,FALSE),0)</f>
        <v>0</v>
      </c>
      <c r="D15" s="53">
        <f>IFERROR(VLOOKUP($B15,Def!$AO$4:$AX$441,5,FALSE),0)</f>
        <v>0</v>
      </c>
      <c r="E15" s="58"/>
    </row>
    <row r="16" spans="1:10" x14ac:dyDescent="0.25">
      <c r="A16" s="48" t="s">
        <v>388</v>
      </c>
      <c r="B16" s="58"/>
      <c r="C16" s="58"/>
      <c r="D16" s="60"/>
      <c r="E16" s="58"/>
    </row>
    <row r="17" spans="1:5" ht="7.2" customHeight="1" x14ac:dyDescent="0.25">
      <c r="D17" s="6"/>
    </row>
    <row r="18" spans="1:5" x14ac:dyDescent="0.25">
      <c r="A18" s="46" t="s">
        <v>371</v>
      </c>
      <c r="B18" s="48" t="s">
        <v>30</v>
      </c>
      <c r="C18" s="50" t="s">
        <v>372</v>
      </c>
      <c r="D18" s="51"/>
      <c r="E18" s="52"/>
    </row>
    <row r="19" spans="1:5" x14ac:dyDescent="0.25">
      <c r="A19" s="47" t="s">
        <v>387</v>
      </c>
      <c r="B19" s="58"/>
      <c r="C19" s="59"/>
      <c r="D19" s="59"/>
      <c r="E19" s="49" t="s">
        <v>350</v>
      </c>
    </row>
    <row r="20" spans="1:5" x14ac:dyDescent="0.25">
      <c r="A20" s="46" t="s">
        <v>373</v>
      </c>
      <c r="B20" s="46" t="s">
        <v>380</v>
      </c>
      <c r="C20" s="46" t="s">
        <v>5</v>
      </c>
      <c r="D20" s="46" t="s">
        <v>374</v>
      </c>
      <c r="E20" s="48" t="s">
        <v>390</v>
      </c>
    </row>
    <row r="21" spans="1:5" x14ac:dyDescent="0.25">
      <c r="A21" s="46">
        <v>1</v>
      </c>
      <c r="B21" s="65"/>
      <c r="C21" s="46">
        <f>IFERROR(VLOOKUP($B21,Def!$AO$4:$AX$441,2,FALSE),0)</f>
        <v>0</v>
      </c>
      <c r="D21" s="53">
        <f>IFERROR(VLOOKUP($B21,Def!$AO$4:$AX$441,5,FALSE),0)</f>
        <v>0</v>
      </c>
      <c r="E21" s="58"/>
    </row>
    <row r="22" spans="1:5" x14ac:dyDescent="0.25">
      <c r="A22" s="48" t="s">
        <v>388</v>
      </c>
      <c r="B22" s="58"/>
      <c r="C22" s="58"/>
      <c r="D22" s="60"/>
      <c r="E22" s="58"/>
    </row>
    <row r="23" spans="1:5" x14ac:dyDescent="0.25">
      <c r="A23" s="46">
        <v>2</v>
      </c>
      <c r="B23" s="65"/>
      <c r="C23" s="46">
        <f>IFERROR(VLOOKUP($B23,Def!$AO$4:$AX$441,2,FALSE),0)</f>
        <v>0</v>
      </c>
      <c r="D23" s="53">
        <f>IFERROR(VLOOKUP($B23,Def!$AO$4:$AX$441,5,FALSE),0)</f>
        <v>0</v>
      </c>
      <c r="E23" s="58"/>
    </row>
    <row r="24" spans="1:5" x14ac:dyDescent="0.25">
      <c r="A24" s="48" t="s">
        <v>388</v>
      </c>
      <c r="B24" s="58"/>
      <c r="C24" s="58"/>
      <c r="D24" s="60"/>
      <c r="E24" s="58"/>
    </row>
    <row r="25" spans="1:5" x14ac:dyDescent="0.25">
      <c r="A25" s="46">
        <v>3</v>
      </c>
      <c r="B25" s="65"/>
      <c r="C25" s="46">
        <f>IFERROR(VLOOKUP($B25,Def!$AO$4:$AX$441,2,FALSE),0)</f>
        <v>0</v>
      </c>
      <c r="D25" s="53">
        <f>IFERROR(VLOOKUP($B25,Def!$AO$4:$AX$441,5,FALSE),0)</f>
        <v>0</v>
      </c>
      <c r="E25" s="58"/>
    </row>
    <row r="26" spans="1:5" x14ac:dyDescent="0.25">
      <c r="A26" s="48" t="s">
        <v>388</v>
      </c>
      <c r="B26" s="58"/>
      <c r="C26" s="58"/>
      <c r="D26" s="60"/>
      <c r="E26" s="58"/>
    </row>
    <row r="27" spans="1:5" x14ac:dyDescent="0.25">
      <c r="A27" s="46">
        <v>4</v>
      </c>
      <c r="B27" s="65"/>
      <c r="C27" s="46">
        <f>IFERROR(VLOOKUP($B27,Def!$AO$4:$AX$441,2,FALSE),0)</f>
        <v>0</v>
      </c>
      <c r="D27" s="53">
        <f>IFERROR(VLOOKUP($B27,Def!$AO$4:$AX$441,5,FALSE),0)</f>
        <v>0</v>
      </c>
      <c r="E27" s="58"/>
    </row>
    <row r="28" spans="1:5" x14ac:dyDescent="0.25">
      <c r="A28" s="48" t="s">
        <v>388</v>
      </c>
      <c r="B28" s="58"/>
      <c r="C28" s="58"/>
      <c r="D28" s="60"/>
      <c r="E28" s="58"/>
    </row>
    <row r="29" spans="1:5" x14ac:dyDescent="0.25">
      <c r="A29" s="46">
        <v>5</v>
      </c>
      <c r="B29" s="65"/>
      <c r="C29" s="46">
        <f>IFERROR(VLOOKUP($B29,Def!$AO$4:$AX$441,2,FALSE),0)</f>
        <v>0</v>
      </c>
      <c r="D29" s="53">
        <f>IFERROR(VLOOKUP($B29,Def!$AO$4:$AX$441,5,FALSE),0)</f>
        <v>0</v>
      </c>
      <c r="E29" s="58"/>
    </row>
    <row r="30" spans="1:5" x14ac:dyDescent="0.25">
      <c r="A30" s="48" t="s">
        <v>388</v>
      </c>
      <c r="B30" s="58"/>
      <c r="C30" s="58"/>
      <c r="D30" s="60"/>
      <c r="E30" s="58"/>
    </row>
    <row r="31" spans="1:5" x14ac:dyDescent="0.25">
      <c r="A31" s="46">
        <v>6</v>
      </c>
      <c r="B31" s="65"/>
      <c r="C31" s="46">
        <f>IFERROR(VLOOKUP($B31,Def!$AO$4:$AX$441,2,FALSE),0)</f>
        <v>0</v>
      </c>
      <c r="D31" s="53">
        <f>IFERROR(VLOOKUP($B31,Def!$AO$4:$AX$441,5,FALSE),0)</f>
        <v>0</v>
      </c>
      <c r="E31" s="58"/>
    </row>
    <row r="32" spans="1:5" x14ac:dyDescent="0.25">
      <c r="A32" s="48" t="s">
        <v>388</v>
      </c>
      <c r="B32" s="58"/>
      <c r="C32" s="58"/>
      <c r="D32" s="60"/>
      <c r="E32" s="58"/>
    </row>
    <row r="33" spans="1:8" ht="6.6" customHeight="1" x14ac:dyDescent="0.25">
      <c r="D33" s="6"/>
    </row>
    <row r="34" spans="1:8" x14ac:dyDescent="0.25">
      <c r="A34" s="46" t="s">
        <v>371</v>
      </c>
      <c r="B34" s="48" t="s">
        <v>30</v>
      </c>
      <c r="C34" s="50" t="s">
        <v>372</v>
      </c>
      <c r="D34" s="51"/>
      <c r="E34" s="52"/>
    </row>
    <row r="35" spans="1:8" x14ac:dyDescent="0.25">
      <c r="A35" s="47" t="s">
        <v>387</v>
      </c>
      <c r="B35" s="58"/>
      <c r="C35" s="59"/>
      <c r="D35" s="59"/>
      <c r="E35" s="49" t="s">
        <v>350</v>
      </c>
    </row>
    <row r="36" spans="1:8" x14ac:dyDescent="0.25">
      <c r="A36" s="46" t="s">
        <v>373</v>
      </c>
      <c r="B36" s="46" t="s">
        <v>380</v>
      </c>
      <c r="C36" s="46" t="s">
        <v>5</v>
      </c>
      <c r="D36" s="46" t="s">
        <v>374</v>
      </c>
      <c r="E36" s="48" t="s">
        <v>390</v>
      </c>
    </row>
    <row r="37" spans="1:8" x14ac:dyDescent="0.25">
      <c r="A37" s="46">
        <v>1</v>
      </c>
      <c r="B37" s="65"/>
      <c r="C37" s="46">
        <f>IFERROR(VLOOKUP($B37,Def!$AO$4:$AX$441,2,FALSE),0)</f>
        <v>0</v>
      </c>
      <c r="D37" s="53">
        <f>IFERROR(VLOOKUP($B37,Def!$AO$4:$AX$441,5,FALSE),0)</f>
        <v>0</v>
      </c>
      <c r="E37" s="58"/>
    </row>
    <row r="38" spans="1:8" x14ac:dyDescent="0.25">
      <c r="A38" s="48" t="s">
        <v>388</v>
      </c>
      <c r="B38" s="58"/>
      <c r="C38" s="58"/>
      <c r="D38" s="60"/>
      <c r="E38" s="58"/>
    </row>
    <row r="39" spans="1:8" x14ac:dyDescent="0.25">
      <c r="A39" s="46">
        <v>2</v>
      </c>
      <c r="B39" s="65"/>
      <c r="C39" s="46">
        <f>IFERROR(VLOOKUP($B39,Def!$AO$4:$AX$441,2,FALSE),0)</f>
        <v>0</v>
      </c>
      <c r="D39" s="53">
        <f>IFERROR(VLOOKUP($B39,Def!$AO$4:$AX$441,5,FALSE),0)</f>
        <v>0</v>
      </c>
      <c r="E39" s="58"/>
    </row>
    <row r="40" spans="1:8" x14ac:dyDescent="0.25">
      <c r="A40" s="48" t="s">
        <v>388</v>
      </c>
      <c r="B40" s="58"/>
      <c r="C40" s="58"/>
      <c r="D40" s="60"/>
      <c r="E40" s="58"/>
    </row>
    <row r="41" spans="1:8" x14ac:dyDescent="0.25">
      <c r="A41" s="46">
        <v>3</v>
      </c>
      <c r="B41" s="65"/>
      <c r="C41" s="46">
        <f>IFERROR(VLOOKUP($B41,Def!$AO$4:$AX$441,2,FALSE),0)</f>
        <v>0</v>
      </c>
      <c r="D41" s="53">
        <f>IFERROR(VLOOKUP($B41,Def!$AO$4:$AX$441,5,FALSE),0)</f>
        <v>0</v>
      </c>
      <c r="E41" s="58"/>
    </row>
    <row r="42" spans="1:8" x14ac:dyDescent="0.25">
      <c r="A42" s="48" t="s">
        <v>388</v>
      </c>
      <c r="B42" s="58"/>
      <c r="C42" s="58"/>
      <c r="D42" s="60"/>
      <c r="E42" s="58"/>
    </row>
    <row r="43" spans="1:8" x14ac:dyDescent="0.25">
      <c r="A43" s="46">
        <v>4</v>
      </c>
      <c r="B43" s="65"/>
      <c r="C43" s="46">
        <f>IFERROR(VLOOKUP($B43,Def!$AO$4:$AX$441,2,FALSE),0)</f>
        <v>0</v>
      </c>
      <c r="D43" s="53">
        <f>IFERROR(VLOOKUP($B43,Def!$AO$4:$AX$441,5,FALSE),0)</f>
        <v>0</v>
      </c>
      <c r="E43" s="58"/>
    </row>
    <row r="44" spans="1:8" x14ac:dyDescent="0.25">
      <c r="A44" s="48" t="s">
        <v>388</v>
      </c>
      <c r="B44" s="58"/>
      <c r="C44" s="58"/>
      <c r="D44" s="60"/>
      <c r="E44" s="58"/>
    </row>
    <row r="45" spans="1:8" x14ac:dyDescent="0.25">
      <c r="A45" s="46">
        <v>5</v>
      </c>
      <c r="B45" s="65"/>
      <c r="C45" s="46">
        <f>IFERROR(VLOOKUP($B45,Def!$AO$4:$AX$441,2,FALSE),0)</f>
        <v>0</v>
      </c>
      <c r="D45" s="53">
        <f>IFERROR(VLOOKUP($B45,Def!$AO$4:$AX$441,5,FALSE),0)</f>
        <v>0</v>
      </c>
      <c r="E45" s="58"/>
    </row>
    <row r="46" spans="1:8" x14ac:dyDescent="0.25">
      <c r="A46" s="48" t="s">
        <v>388</v>
      </c>
      <c r="B46" s="58"/>
      <c r="C46" s="58"/>
      <c r="D46" s="60"/>
      <c r="E46" s="58"/>
    </row>
    <row r="47" spans="1:8" x14ac:dyDescent="0.25">
      <c r="A47" s="46">
        <v>6</v>
      </c>
      <c r="B47" s="65"/>
      <c r="C47" s="46">
        <f>IFERROR(VLOOKUP($B47,Def!$AO$4:$AX$441,2,FALSE),0)</f>
        <v>0</v>
      </c>
      <c r="D47" s="53">
        <f>IFERROR(VLOOKUP($B47,Def!$AO$4:$AX$441,5,FALSE),0)</f>
        <v>0</v>
      </c>
      <c r="E47" s="58"/>
    </row>
    <row r="48" spans="1:8" x14ac:dyDescent="0.25">
      <c r="A48" s="48" t="s">
        <v>388</v>
      </c>
      <c r="B48" s="58"/>
      <c r="C48" s="58"/>
      <c r="D48" s="60"/>
      <c r="E48" s="58"/>
      <c r="G48" s="26"/>
      <c r="H48" s="26"/>
    </row>
    <row r="49" spans="1:8" x14ac:dyDescent="0.25">
      <c r="D49" s="6"/>
      <c r="G49" s="26" t="s">
        <v>396</v>
      </c>
      <c r="H49" s="26"/>
    </row>
    <row r="50" spans="1:8" x14ac:dyDescent="0.25">
      <c r="A50" s="54" t="s">
        <v>375</v>
      </c>
      <c r="B50" s="76" t="s">
        <v>385</v>
      </c>
      <c r="C50" s="77"/>
      <c r="D50" s="6"/>
      <c r="G50" s="26" t="s">
        <v>397</v>
      </c>
      <c r="H50" s="26"/>
    </row>
    <row r="51" spans="1:8" x14ac:dyDescent="0.25">
      <c r="A51" s="78" t="s">
        <v>5</v>
      </c>
      <c r="B51" s="77"/>
      <c r="C51" s="46" t="s">
        <v>379</v>
      </c>
      <c r="D51" s="56" t="s">
        <v>376</v>
      </c>
      <c r="E51" s="55" t="s">
        <v>386</v>
      </c>
      <c r="F51" s="79" t="s">
        <v>377</v>
      </c>
      <c r="G51" s="80"/>
      <c r="H51" s="46" t="s">
        <v>378</v>
      </c>
    </row>
    <row r="52" spans="1:8" x14ac:dyDescent="0.25">
      <c r="A52" s="61"/>
      <c r="B52" s="62"/>
      <c r="C52" s="62"/>
      <c r="D52" s="63"/>
      <c r="E52" s="61"/>
      <c r="F52" s="68"/>
      <c r="G52" s="69"/>
      <c r="H52" s="58"/>
    </row>
    <row r="53" spans="1:8" x14ac:dyDescent="0.25">
      <c r="A53" s="61"/>
      <c r="B53" s="62"/>
      <c r="C53" s="62"/>
      <c r="D53" s="60"/>
      <c r="E53" s="61"/>
      <c r="F53" s="68"/>
      <c r="G53" s="69"/>
      <c r="H53" s="58"/>
    </row>
    <row r="54" spans="1:8" x14ac:dyDescent="0.25">
      <c r="A54" s="61"/>
      <c r="B54" s="62"/>
      <c r="C54" s="62"/>
      <c r="D54" s="60"/>
      <c r="E54" s="61"/>
      <c r="F54" s="68"/>
      <c r="G54" s="69"/>
      <c r="H54" s="58"/>
    </row>
    <row r="55" spans="1:8" x14ac:dyDescent="0.25">
      <c r="A55" s="61"/>
      <c r="B55" s="62"/>
      <c r="C55" s="62"/>
      <c r="D55" s="60"/>
      <c r="E55" s="61"/>
      <c r="F55" s="68"/>
      <c r="G55" s="69"/>
      <c r="H55" s="58"/>
    </row>
    <row r="56" spans="1:8" x14ac:dyDescent="0.25">
      <c r="A56" s="61"/>
      <c r="B56" s="62"/>
      <c r="C56" s="62"/>
      <c r="D56" s="60"/>
      <c r="E56" s="61"/>
      <c r="F56" s="68"/>
      <c r="G56" s="69"/>
      <c r="H56" s="58"/>
    </row>
    <row r="57" spans="1:8" x14ac:dyDescent="0.25">
      <c r="A57" s="67" t="s">
        <v>394</v>
      </c>
      <c r="B57" s="67"/>
      <c r="C57" s="67"/>
      <c r="D57" s="67"/>
      <c r="E57" s="67"/>
    </row>
    <row r="58" spans="1:8" x14ac:dyDescent="0.25">
      <c r="A58" s="43" t="s">
        <v>373</v>
      </c>
      <c r="B58" s="43" t="s">
        <v>380</v>
      </c>
      <c r="C58" s="43" t="s">
        <v>5</v>
      </c>
      <c r="D58" s="44" t="s">
        <v>374</v>
      </c>
      <c r="E58" s="45" t="s">
        <v>395</v>
      </c>
      <c r="G58" s="26" t="s">
        <v>382</v>
      </c>
      <c r="H58" s="26" t="s">
        <v>383</v>
      </c>
    </row>
    <row r="59" spans="1:8" x14ac:dyDescent="0.25">
      <c r="A59" s="25">
        <v>1</v>
      </c>
      <c r="B59" s="58" t="s">
        <v>405</v>
      </c>
      <c r="C59" s="62"/>
      <c r="D59" s="60"/>
      <c r="E59" s="58"/>
      <c r="G59" s="26"/>
      <c r="H59" s="26" t="s">
        <v>384</v>
      </c>
    </row>
    <row r="60" spans="1:8" x14ac:dyDescent="0.25">
      <c r="A60" s="25">
        <v>2</v>
      </c>
      <c r="B60" s="58"/>
      <c r="C60" s="62"/>
      <c r="D60" s="60"/>
      <c r="E60" s="58"/>
    </row>
    <row r="61" spans="1:8" x14ac:dyDescent="0.25">
      <c r="A61" s="25">
        <v>3</v>
      </c>
      <c r="B61" s="58"/>
      <c r="C61" s="62"/>
      <c r="D61" s="60"/>
      <c r="E61" s="58"/>
    </row>
    <row r="62" spans="1:8" x14ac:dyDescent="0.25">
      <c r="A62" s="25">
        <v>4</v>
      </c>
      <c r="B62" s="58"/>
      <c r="C62" s="62"/>
      <c r="D62" s="60"/>
      <c r="E62" s="58"/>
    </row>
    <row r="63" spans="1:8" x14ac:dyDescent="0.25">
      <c r="A63" s="25">
        <v>5</v>
      </c>
      <c r="B63" s="58"/>
      <c r="C63" s="62"/>
      <c r="D63" s="60"/>
      <c r="E63" s="58"/>
      <c r="H63" s="57" t="s">
        <v>399</v>
      </c>
    </row>
    <row r="64" spans="1:8" x14ac:dyDescent="0.25">
      <c r="D64" s="6"/>
    </row>
    <row r="65" spans="1:5" x14ac:dyDescent="0.25">
      <c r="A65" s="46" t="s">
        <v>371</v>
      </c>
      <c r="B65" s="48" t="s">
        <v>30</v>
      </c>
      <c r="C65" s="50" t="s">
        <v>372</v>
      </c>
      <c r="D65" s="51"/>
      <c r="E65" s="52"/>
    </row>
    <row r="66" spans="1:5" x14ac:dyDescent="0.25">
      <c r="A66" s="47" t="s">
        <v>387</v>
      </c>
      <c r="B66" s="58"/>
      <c r="C66" s="59"/>
      <c r="D66" s="59"/>
      <c r="E66" s="49" t="s">
        <v>350</v>
      </c>
    </row>
    <row r="67" spans="1:5" x14ac:dyDescent="0.25">
      <c r="A67" s="46" t="s">
        <v>373</v>
      </c>
      <c r="B67" s="46" t="s">
        <v>380</v>
      </c>
      <c r="C67" s="46" t="s">
        <v>5</v>
      </c>
      <c r="D67" s="46" t="s">
        <v>374</v>
      </c>
      <c r="E67" s="48" t="s">
        <v>390</v>
      </c>
    </row>
    <row r="68" spans="1:5" x14ac:dyDescent="0.25">
      <c r="A68" s="46">
        <v>1</v>
      </c>
      <c r="B68" s="65"/>
      <c r="C68" s="46">
        <f>IFERROR(VLOOKUP($B68,Def!$AO$4:$AX$441,2,FALSE),0)</f>
        <v>0</v>
      </c>
      <c r="D68" s="53">
        <f>IFERROR(VLOOKUP($B68,Def!$AO$4:$AX$441,5,FALSE),0)</f>
        <v>0</v>
      </c>
      <c r="E68" s="58"/>
    </row>
    <row r="69" spans="1:5" x14ac:dyDescent="0.25">
      <c r="A69" s="48" t="s">
        <v>388</v>
      </c>
      <c r="B69" s="58"/>
      <c r="C69" s="58"/>
      <c r="D69" s="60"/>
      <c r="E69" s="58"/>
    </row>
    <row r="70" spans="1:5" x14ac:dyDescent="0.25">
      <c r="A70" s="46">
        <v>2</v>
      </c>
      <c r="B70" s="65"/>
      <c r="C70" s="46">
        <f>IFERROR(VLOOKUP($B70,Def!$AO$4:$AX$441,2,FALSE),0)</f>
        <v>0</v>
      </c>
      <c r="D70" s="53">
        <f>IFERROR(VLOOKUP($B70,Def!$AO$4:$AX$441,5,FALSE),0)</f>
        <v>0</v>
      </c>
      <c r="E70" s="58"/>
    </row>
    <row r="71" spans="1:5" x14ac:dyDescent="0.25">
      <c r="A71" s="48" t="s">
        <v>388</v>
      </c>
      <c r="B71" s="58"/>
      <c r="C71" s="58"/>
      <c r="D71" s="60"/>
      <c r="E71" s="58"/>
    </row>
    <row r="72" spans="1:5" x14ac:dyDescent="0.25">
      <c r="A72" s="46">
        <v>3</v>
      </c>
      <c r="B72" s="65"/>
      <c r="C72" s="46">
        <f>IFERROR(VLOOKUP($B72,Def!$AO$4:$AX$441,2,FALSE),0)</f>
        <v>0</v>
      </c>
      <c r="D72" s="53">
        <f>IFERROR(VLOOKUP($B72,Def!$AO$4:$AX$441,5,FALSE),0)</f>
        <v>0</v>
      </c>
      <c r="E72" s="58"/>
    </row>
    <row r="73" spans="1:5" x14ac:dyDescent="0.25">
      <c r="A73" s="48" t="s">
        <v>388</v>
      </c>
      <c r="B73" s="58"/>
      <c r="C73" s="58"/>
      <c r="D73" s="60"/>
      <c r="E73" s="58"/>
    </row>
    <row r="74" spans="1:5" x14ac:dyDescent="0.25">
      <c r="A74" s="46">
        <v>4</v>
      </c>
      <c r="B74" s="65"/>
      <c r="C74" s="46">
        <f>IFERROR(VLOOKUP($B74,Def!$AO$4:$AX$441,2,FALSE),0)</f>
        <v>0</v>
      </c>
      <c r="D74" s="53">
        <f>IFERROR(VLOOKUP($B74,Def!$AO$4:$AX$441,5,FALSE),0)</f>
        <v>0</v>
      </c>
      <c r="E74" s="58"/>
    </row>
    <row r="75" spans="1:5" x14ac:dyDescent="0.25">
      <c r="A75" s="48" t="s">
        <v>388</v>
      </c>
      <c r="B75" s="58"/>
      <c r="C75" s="58"/>
      <c r="D75" s="60"/>
      <c r="E75" s="58"/>
    </row>
    <row r="76" spans="1:5" x14ac:dyDescent="0.25">
      <c r="A76" s="46">
        <v>5</v>
      </c>
      <c r="B76" s="65"/>
      <c r="C76" s="46">
        <f>IFERROR(VLOOKUP($B76,Def!$AO$4:$AX$441,2,FALSE),0)</f>
        <v>0</v>
      </c>
      <c r="D76" s="53">
        <f>IFERROR(VLOOKUP($B76,Def!$AO$4:$AX$441,5,FALSE),0)</f>
        <v>0</v>
      </c>
      <c r="E76" s="58"/>
    </row>
    <row r="77" spans="1:5" x14ac:dyDescent="0.25">
      <c r="A77" s="48" t="s">
        <v>388</v>
      </c>
      <c r="B77" s="58"/>
      <c r="C77" s="58"/>
      <c r="D77" s="60"/>
      <c r="E77" s="58"/>
    </row>
    <row r="78" spans="1:5" x14ac:dyDescent="0.25">
      <c r="A78" s="46">
        <v>6</v>
      </c>
      <c r="B78" s="65"/>
      <c r="C78" s="46">
        <f>IFERROR(VLOOKUP($B78,Def!$AO$4:$AX$441,2,FALSE),0)</f>
        <v>0</v>
      </c>
      <c r="D78" s="53">
        <f>IFERROR(VLOOKUP($B78,Def!$AO$4:$AX$441,5,FALSE),0)</f>
        <v>0</v>
      </c>
      <c r="E78" s="58"/>
    </row>
    <row r="79" spans="1:5" x14ac:dyDescent="0.25">
      <c r="A79" s="48" t="s">
        <v>388</v>
      </c>
      <c r="B79" s="58"/>
      <c r="C79" s="58"/>
      <c r="D79" s="60"/>
      <c r="E79" s="58"/>
    </row>
    <row r="80" spans="1:5" ht="7.8" customHeight="1" x14ac:dyDescent="0.25">
      <c r="D80" s="6"/>
    </row>
    <row r="81" spans="1:5" x14ac:dyDescent="0.25">
      <c r="A81" s="46" t="s">
        <v>371</v>
      </c>
      <c r="B81" s="48" t="s">
        <v>30</v>
      </c>
      <c r="C81" s="50" t="s">
        <v>372</v>
      </c>
      <c r="D81" s="51"/>
      <c r="E81" s="52"/>
    </row>
    <row r="82" spans="1:5" x14ac:dyDescent="0.25">
      <c r="A82" s="47" t="s">
        <v>387</v>
      </c>
      <c r="B82" s="58"/>
      <c r="C82" s="59"/>
      <c r="D82" s="59"/>
      <c r="E82" s="49" t="s">
        <v>350</v>
      </c>
    </row>
    <row r="83" spans="1:5" x14ac:dyDescent="0.25">
      <c r="A83" s="46" t="s">
        <v>373</v>
      </c>
      <c r="B83" s="46" t="s">
        <v>380</v>
      </c>
      <c r="C83" s="46" t="s">
        <v>5</v>
      </c>
      <c r="D83" s="46" t="s">
        <v>374</v>
      </c>
      <c r="E83" s="48" t="s">
        <v>390</v>
      </c>
    </row>
    <row r="84" spans="1:5" x14ac:dyDescent="0.25">
      <c r="A84" s="46">
        <v>1</v>
      </c>
      <c r="B84" s="65"/>
      <c r="C84" s="46">
        <f>IFERROR(VLOOKUP($B84,Def!$AO$4:$AX$441,2,FALSE),0)</f>
        <v>0</v>
      </c>
      <c r="D84" s="53">
        <f>IFERROR(VLOOKUP($B84,Def!$AO$4:$AX$441,5,FALSE),0)</f>
        <v>0</v>
      </c>
      <c r="E84" s="58"/>
    </row>
    <row r="85" spans="1:5" x14ac:dyDescent="0.25">
      <c r="A85" s="48" t="s">
        <v>388</v>
      </c>
      <c r="B85" s="58"/>
      <c r="C85" s="58"/>
      <c r="D85" s="60"/>
      <c r="E85" s="58"/>
    </row>
    <row r="86" spans="1:5" x14ac:dyDescent="0.25">
      <c r="A86" s="46">
        <v>2</v>
      </c>
      <c r="B86" s="65"/>
      <c r="C86" s="46">
        <f>IFERROR(VLOOKUP($B86,Def!$AO$4:$AX$441,2,FALSE),0)</f>
        <v>0</v>
      </c>
      <c r="D86" s="53">
        <f>IFERROR(VLOOKUP($B86,Def!$AO$4:$AX$441,5,FALSE),0)</f>
        <v>0</v>
      </c>
      <c r="E86" s="58"/>
    </row>
    <row r="87" spans="1:5" x14ac:dyDescent="0.25">
      <c r="A87" s="48" t="s">
        <v>388</v>
      </c>
      <c r="B87" s="58"/>
      <c r="C87" s="58"/>
      <c r="D87" s="60"/>
      <c r="E87" s="58"/>
    </row>
    <row r="88" spans="1:5" x14ac:dyDescent="0.25">
      <c r="A88" s="46">
        <v>3</v>
      </c>
      <c r="B88" s="65"/>
      <c r="C88" s="46">
        <f>IFERROR(VLOOKUP($B88,Def!$AO$4:$AX$441,2,FALSE),0)</f>
        <v>0</v>
      </c>
      <c r="D88" s="53">
        <f>IFERROR(VLOOKUP($B88,Def!$AO$4:$AX$441,5,FALSE),0)</f>
        <v>0</v>
      </c>
      <c r="E88" s="58"/>
    </row>
    <row r="89" spans="1:5" x14ac:dyDescent="0.25">
      <c r="A89" s="48" t="s">
        <v>388</v>
      </c>
      <c r="B89" s="58"/>
      <c r="C89" s="58"/>
      <c r="D89" s="60"/>
      <c r="E89" s="58"/>
    </row>
    <row r="90" spans="1:5" x14ac:dyDescent="0.25">
      <c r="A90" s="46">
        <v>4</v>
      </c>
      <c r="B90" s="65"/>
      <c r="C90" s="46">
        <f>IFERROR(VLOOKUP($B90,Def!$AO$4:$AX$441,2,FALSE),0)</f>
        <v>0</v>
      </c>
      <c r="D90" s="53">
        <f>IFERROR(VLOOKUP($B90,Def!$AO$4:$AX$441,5,FALSE),0)</f>
        <v>0</v>
      </c>
      <c r="E90" s="58"/>
    </row>
    <row r="91" spans="1:5" x14ac:dyDescent="0.25">
      <c r="A91" s="48" t="s">
        <v>388</v>
      </c>
      <c r="B91" s="58"/>
      <c r="C91" s="58"/>
      <c r="D91" s="60"/>
      <c r="E91" s="58"/>
    </row>
    <row r="92" spans="1:5" x14ac:dyDescent="0.25">
      <c r="A92" s="46">
        <v>5</v>
      </c>
      <c r="B92" s="65"/>
      <c r="C92" s="46">
        <f>IFERROR(VLOOKUP($B92,Def!$AO$4:$AX$441,2,FALSE),0)</f>
        <v>0</v>
      </c>
      <c r="D92" s="53">
        <f>IFERROR(VLOOKUP($B92,Def!$AO$4:$AX$441,5,FALSE),0)</f>
        <v>0</v>
      </c>
      <c r="E92" s="58"/>
    </row>
    <row r="93" spans="1:5" x14ac:dyDescent="0.25">
      <c r="A93" s="48" t="s">
        <v>388</v>
      </c>
      <c r="B93" s="58"/>
      <c r="C93" s="58"/>
      <c r="D93" s="60"/>
      <c r="E93" s="58"/>
    </row>
    <row r="94" spans="1:5" x14ac:dyDescent="0.25">
      <c r="A94" s="46">
        <v>6</v>
      </c>
      <c r="B94" s="65"/>
      <c r="C94" s="46">
        <f>IFERROR(VLOOKUP($B94,Def!$AO$4:$AX$441,2,FALSE),0)</f>
        <v>0</v>
      </c>
      <c r="D94" s="53">
        <f>IFERROR(VLOOKUP($B94,Def!$AO$4:$AX$441,5,FALSE),0)</f>
        <v>0</v>
      </c>
      <c r="E94" s="58"/>
    </row>
    <row r="95" spans="1:5" x14ac:dyDescent="0.25">
      <c r="A95" s="48" t="s">
        <v>388</v>
      </c>
      <c r="B95" s="58"/>
      <c r="C95" s="58"/>
      <c r="D95" s="60"/>
      <c r="E95" s="58"/>
    </row>
    <row r="96" spans="1:5" ht="9" customHeight="1" x14ac:dyDescent="0.25">
      <c r="D96" s="6"/>
    </row>
    <row r="97" spans="1:8" x14ac:dyDescent="0.25">
      <c r="A97" s="46" t="s">
        <v>371</v>
      </c>
      <c r="B97" s="48" t="s">
        <v>30</v>
      </c>
      <c r="C97" s="50" t="s">
        <v>372</v>
      </c>
      <c r="D97" s="51"/>
      <c r="E97" s="52"/>
    </row>
    <row r="98" spans="1:8" x14ac:dyDescent="0.25">
      <c r="A98" s="47" t="s">
        <v>387</v>
      </c>
      <c r="B98" s="58"/>
      <c r="C98" s="59"/>
      <c r="D98" s="59"/>
      <c r="E98" s="49" t="s">
        <v>350</v>
      </c>
    </row>
    <row r="99" spans="1:8" x14ac:dyDescent="0.25">
      <c r="A99" s="46" t="s">
        <v>373</v>
      </c>
      <c r="B99" s="46" t="s">
        <v>380</v>
      </c>
      <c r="C99" s="46" t="s">
        <v>5</v>
      </c>
      <c r="D99" s="46" t="s">
        <v>374</v>
      </c>
      <c r="E99" s="48" t="s">
        <v>390</v>
      </c>
    </row>
    <row r="100" spans="1:8" x14ac:dyDescent="0.25">
      <c r="A100" s="46">
        <v>1</v>
      </c>
      <c r="B100" s="65"/>
      <c r="C100" s="46">
        <f>IFERROR(VLOOKUP($B100,Def!$AO$4:$AX$441,2,FALSE),0)</f>
        <v>0</v>
      </c>
      <c r="D100" s="53">
        <f>IFERROR(VLOOKUP($B100,Def!$AO$4:$AX$441,5,FALSE),0)</f>
        <v>0</v>
      </c>
      <c r="E100" s="58"/>
    </row>
    <row r="101" spans="1:8" x14ac:dyDescent="0.25">
      <c r="A101" s="48" t="s">
        <v>388</v>
      </c>
      <c r="B101" s="58"/>
      <c r="C101" s="58"/>
      <c r="D101" s="60"/>
      <c r="E101" s="58"/>
    </row>
    <row r="102" spans="1:8" x14ac:dyDescent="0.25">
      <c r="A102" s="46">
        <v>2</v>
      </c>
      <c r="B102" s="65"/>
      <c r="C102" s="46">
        <f>IFERROR(VLOOKUP($B102,Def!$AO$4:$AX$441,2,FALSE),0)</f>
        <v>0</v>
      </c>
      <c r="D102" s="53">
        <f>IFERROR(VLOOKUP($B102,Def!$AO$4:$AX$441,5,FALSE),0)</f>
        <v>0</v>
      </c>
      <c r="E102" s="58"/>
    </row>
    <row r="103" spans="1:8" x14ac:dyDescent="0.25">
      <c r="A103" s="48" t="s">
        <v>388</v>
      </c>
      <c r="B103" s="58"/>
      <c r="C103" s="58"/>
      <c r="D103" s="60"/>
      <c r="E103" s="58"/>
    </row>
    <row r="104" spans="1:8" x14ac:dyDescent="0.25">
      <c r="A104" s="46">
        <v>3</v>
      </c>
      <c r="B104" s="65"/>
      <c r="C104" s="46">
        <f>IFERROR(VLOOKUP($B104,Def!$AO$4:$AX$441,2,FALSE),0)</f>
        <v>0</v>
      </c>
      <c r="D104" s="53">
        <f>IFERROR(VLOOKUP($B104,Def!$AO$4:$AX$441,5,FALSE),0)</f>
        <v>0</v>
      </c>
      <c r="E104" s="58"/>
    </row>
    <row r="105" spans="1:8" x14ac:dyDescent="0.25">
      <c r="A105" s="48" t="s">
        <v>388</v>
      </c>
      <c r="B105" s="58"/>
      <c r="C105" s="58"/>
      <c r="D105" s="60"/>
      <c r="E105" s="58"/>
    </row>
    <row r="106" spans="1:8" x14ac:dyDescent="0.25">
      <c r="A106" s="46">
        <v>4</v>
      </c>
      <c r="B106" s="65"/>
      <c r="C106" s="46">
        <f>IFERROR(VLOOKUP($B106,Def!$AO$4:$AX$441,2,FALSE),0)</f>
        <v>0</v>
      </c>
      <c r="D106" s="53">
        <f>IFERROR(VLOOKUP($B106,Def!$AO$4:$AX$441,5,FALSE),0)</f>
        <v>0</v>
      </c>
      <c r="E106" s="58"/>
    </row>
    <row r="107" spans="1:8" x14ac:dyDescent="0.25">
      <c r="A107" s="48" t="s">
        <v>388</v>
      </c>
      <c r="B107" s="58"/>
      <c r="C107" s="58"/>
      <c r="D107" s="60"/>
      <c r="E107" s="58"/>
    </row>
    <row r="108" spans="1:8" x14ac:dyDescent="0.25">
      <c r="A108" s="46">
        <v>5</v>
      </c>
      <c r="B108" s="65"/>
      <c r="C108" s="46">
        <f>IFERROR(VLOOKUP($B108,Def!$AO$4:$AX$441,2,FALSE),0)</f>
        <v>0</v>
      </c>
      <c r="D108" s="53">
        <f>IFERROR(VLOOKUP($B108,Def!$AO$4:$AX$441,5,FALSE),0)</f>
        <v>0</v>
      </c>
      <c r="E108" s="58"/>
    </row>
    <row r="109" spans="1:8" x14ac:dyDescent="0.25">
      <c r="A109" s="48" t="s">
        <v>388</v>
      </c>
      <c r="B109" s="58"/>
      <c r="C109" s="58"/>
      <c r="D109" s="60"/>
      <c r="E109" s="58"/>
    </row>
    <row r="110" spans="1:8" x14ac:dyDescent="0.25">
      <c r="A110" s="46">
        <v>6</v>
      </c>
      <c r="B110" s="65"/>
      <c r="C110" s="46">
        <f>IFERROR(VLOOKUP($B110,Def!$AO$4:$AX$441,2,FALSE),0)</f>
        <v>0</v>
      </c>
      <c r="D110" s="53">
        <f>IFERROR(VLOOKUP($B110,Def!$AO$4:$AX$441,5,FALSE),0)</f>
        <v>0</v>
      </c>
      <c r="E110" s="58"/>
    </row>
    <row r="111" spans="1:8" x14ac:dyDescent="0.25">
      <c r="A111" s="48" t="s">
        <v>388</v>
      </c>
      <c r="B111" s="58"/>
      <c r="C111" s="58"/>
      <c r="D111" s="60"/>
      <c r="E111" s="58"/>
    </row>
    <row r="112" spans="1:8" x14ac:dyDescent="0.25">
      <c r="G112" s="26" t="s">
        <v>396</v>
      </c>
      <c r="H112" s="26"/>
    </row>
    <row r="113" spans="1:8" x14ac:dyDescent="0.25">
      <c r="A113" s="54" t="s">
        <v>375</v>
      </c>
      <c r="B113" s="76" t="s">
        <v>385</v>
      </c>
      <c r="C113" s="77"/>
      <c r="G113" s="26" t="s">
        <v>397</v>
      </c>
      <c r="H113" s="26"/>
    </row>
    <row r="114" spans="1:8" x14ac:dyDescent="0.25">
      <c r="A114" s="78" t="s">
        <v>5</v>
      </c>
      <c r="B114" s="77"/>
      <c r="C114" s="46" t="s">
        <v>379</v>
      </c>
      <c r="D114" s="48" t="s">
        <v>376</v>
      </c>
      <c r="E114" s="55" t="s">
        <v>386</v>
      </c>
      <c r="F114" s="79" t="s">
        <v>377</v>
      </c>
      <c r="G114" s="80"/>
      <c r="H114" s="46" t="s">
        <v>378</v>
      </c>
    </row>
    <row r="115" spans="1:8" x14ac:dyDescent="0.25">
      <c r="A115" s="61"/>
      <c r="B115" s="62"/>
      <c r="C115" s="62"/>
      <c r="D115" s="64"/>
      <c r="E115" s="61"/>
      <c r="F115" s="68"/>
      <c r="G115" s="69"/>
      <c r="H115" s="58"/>
    </row>
    <row r="116" spans="1:8" x14ac:dyDescent="0.25">
      <c r="A116" s="61"/>
      <c r="B116" s="62"/>
      <c r="C116" s="62"/>
      <c r="D116" s="58"/>
      <c r="E116" s="61"/>
      <c r="F116" s="68"/>
      <c r="G116" s="69"/>
      <c r="H116" s="58"/>
    </row>
    <row r="117" spans="1:8" x14ac:dyDescent="0.25">
      <c r="A117" s="61"/>
      <c r="B117" s="62"/>
      <c r="C117" s="62"/>
      <c r="D117" s="58"/>
      <c r="E117" s="61"/>
      <c r="F117" s="68"/>
      <c r="G117" s="69"/>
      <c r="H117" s="58"/>
    </row>
    <row r="118" spans="1:8" x14ac:dyDescent="0.25">
      <c r="A118" s="61"/>
      <c r="B118" s="62"/>
      <c r="C118" s="62"/>
      <c r="D118" s="58"/>
      <c r="E118" s="61"/>
      <c r="F118" s="68"/>
      <c r="G118" s="69"/>
      <c r="H118" s="58"/>
    </row>
    <row r="119" spans="1:8" x14ac:dyDescent="0.25">
      <c r="A119" s="61"/>
      <c r="B119" s="62"/>
      <c r="C119" s="62"/>
      <c r="D119" s="58"/>
      <c r="E119" s="61"/>
      <c r="F119" s="68"/>
      <c r="G119" s="69"/>
      <c r="H119" s="58"/>
    </row>
    <row r="120" spans="1:8" x14ac:dyDescent="0.25">
      <c r="A120" s="67" t="s">
        <v>394</v>
      </c>
      <c r="B120" s="67"/>
      <c r="C120" s="67"/>
      <c r="D120" s="67"/>
      <c r="E120" s="67"/>
    </row>
    <row r="121" spans="1:8" x14ac:dyDescent="0.25">
      <c r="A121" s="43" t="s">
        <v>373</v>
      </c>
      <c r="B121" s="43" t="s">
        <v>380</v>
      </c>
      <c r="C121" s="43" t="s">
        <v>5</v>
      </c>
      <c r="D121" s="44" t="s">
        <v>374</v>
      </c>
      <c r="E121" s="45" t="s">
        <v>395</v>
      </c>
      <c r="G121" s="26" t="s">
        <v>382</v>
      </c>
      <c r="H121" s="26" t="s">
        <v>383</v>
      </c>
    </row>
    <row r="122" spans="1:8" x14ac:dyDescent="0.25">
      <c r="A122" s="25">
        <v>1</v>
      </c>
      <c r="B122" s="58"/>
      <c r="C122" s="62"/>
      <c r="D122" s="60"/>
      <c r="E122" s="58"/>
      <c r="G122" s="26"/>
      <c r="H122" s="26" t="s">
        <v>384</v>
      </c>
    </row>
    <row r="123" spans="1:8" x14ac:dyDescent="0.25">
      <c r="A123" s="25">
        <v>2</v>
      </c>
      <c r="B123" s="58"/>
      <c r="C123" s="62"/>
      <c r="D123" s="60"/>
      <c r="E123" s="58"/>
    </row>
    <row r="124" spans="1:8" x14ac:dyDescent="0.25">
      <c r="A124" s="25">
        <v>3</v>
      </c>
      <c r="B124" s="58"/>
      <c r="C124" s="62"/>
      <c r="D124" s="60"/>
      <c r="E124" s="58"/>
    </row>
    <row r="125" spans="1:8" x14ac:dyDescent="0.25">
      <c r="A125" s="25">
        <v>4</v>
      </c>
      <c r="B125" s="58"/>
      <c r="C125" s="62"/>
      <c r="D125" s="60"/>
      <c r="E125" s="58"/>
    </row>
    <row r="126" spans="1:8" x14ac:dyDescent="0.25">
      <c r="A126" s="25">
        <v>5</v>
      </c>
      <c r="B126" s="58"/>
      <c r="C126" s="62"/>
      <c r="D126" s="60"/>
      <c r="E126" s="58"/>
      <c r="H126" s="57" t="s">
        <v>400</v>
      </c>
    </row>
  </sheetData>
  <sheetProtection algorithmName="SHA-512" hashValue="R8aqSMzSOd9zQiciDK4ETGQmi0/C2cRMxQ0cRAQ9ZHYFtlRcm1/EETXYS2vlEAx5R3X0CGsQq/hbYRNDHJ+uQQ==" saltValue="F+kqpaVA1kX9WL3tmmskrQ==" spinCount="100000" sheet="1" selectLockedCells="1"/>
  <mergeCells count="19">
    <mergeCell ref="A120:E120"/>
    <mergeCell ref="F54:G54"/>
    <mergeCell ref="F55:G55"/>
    <mergeCell ref="F56:G56"/>
    <mergeCell ref="A57:E57"/>
    <mergeCell ref="B113:C113"/>
    <mergeCell ref="A114:B114"/>
    <mergeCell ref="F114:G114"/>
    <mergeCell ref="F115:G115"/>
    <mergeCell ref="F116:G116"/>
    <mergeCell ref="F117:G117"/>
    <mergeCell ref="F118:G118"/>
    <mergeCell ref="F119:G119"/>
    <mergeCell ref="F53:G53"/>
    <mergeCell ref="B1:E1"/>
    <mergeCell ref="B50:C50"/>
    <mergeCell ref="A51:B51"/>
    <mergeCell ref="F51:G51"/>
    <mergeCell ref="F52:G52"/>
  </mergeCells>
  <phoneticPr fontId="11" type="noConversion"/>
  <hyperlinks>
    <hyperlink ref="G14" r:id="rId1" xr:uid="{D1E035B3-2681-4D64-B901-93B0AD0F305D}"/>
  </hyperlinks>
  <pageMargins left="0.23622047244094491" right="0.23622047244094491" top="0.35433070866141736" bottom="0.35433070866141736" header="0.31496062992125984" footer="0.31496062992125984"/>
  <pageSetup paperSize="9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C1D58-113B-40A5-A61A-5F7BE661CE92}">
  <dimension ref="A1:BH451"/>
  <sheetViews>
    <sheetView topLeftCell="U1" workbookViewId="0">
      <selection activeCell="AD20" sqref="AD20"/>
    </sheetView>
  </sheetViews>
  <sheetFormatPr defaultRowHeight="13.2" x14ac:dyDescent="0.25"/>
  <cols>
    <col min="1" max="1" width="10.6640625" customWidth="1"/>
    <col min="2" max="2" width="20.6640625" customWidth="1"/>
    <col min="3" max="3" width="2.5546875" customWidth="1"/>
    <col min="4" max="4" width="8" customWidth="1"/>
    <col min="5" max="5" width="10.44140625" customWidth="1"/>
    <col min="6" max="6" width="7.21875" customWidth="1"/>
    <col min="7" max="7" width="10.77734375" customWidth="1"/>
    <col min="8" max="9" width="6" customWidth="1"/>
    <col min="10" max="10" width="9.6640625" customWidth="1"/>
    <col min="11" max="11" width="3" customWidth="1"/>
    <col min="12" max="12" width="10.109375" customWidth="1"/>
    <col min="13" max="13" width="9.5546875" customWidth="1"/>
    <col min="14" max="14" width="22.109375" customWidth="1"/>
    <col min="15" max="15" width="10.109375" customWidth="1"/>
    <col min="16" max="16" width="9.5546875" customWidth="1"/>
    <col min="17" max="17" width="22.109375" customWidth="1"/>
    <col min="18" max="18" width="9" customWidth="1"/>
    <col min="19" max="19" width="8.44140625" customWidth="1"/>
    <col min="20" max="22" width="20.88671875" customWidth="1"/>
    <col min="23" max="23" width="3" style="17" customWidth="1"/>
    <col min="24" max="24" width="6" style="15" customWidth="1"/>
    <col min="25" max="25" width="5.5546875" style="10" customWidth="1"/>
    <col min="27" max="27" width="10.44140625" customWidth="1"/>
    <col min="28" max="28" width="12.88671875" customWidth="1"/>
    <col min="32" max="32" width="9" style="22" customWidth="1"/>
    <col min="33" max="34" width="8.5546875" style="22" customWidth="1"/>
    <col min="40" max="40" width="5.88671875" customWidth="1"/>
    <col min="42" max="42" width="19.109375" style="2" customWidth="1"/>
    <col min="43" max="43" width="7.6640625" style="13" customWidth="1"/>
    <col min="44" max="44" width="8.5546875" style="15" customWidth="1"/>
    <col min="45" max="45" width="10.88671875" customWidth="1"/>
    <col min="46" max="46" width="10.44140625" customWidth="1"/>
    <col min="47" max="47" width="10.88671875" customWidth="1"/>
    <col min="48" max="49" width="10.6640625" customWidth="1"/>
  </cols>
  <sheetData>
    <row r="1" spans="1:56" ht="21" x14ac:dyDescent="0.4">
      <c r="A1" s="8" t="s">
        <v>0</v>
      </c>
      <c r="Y1" s="10">
        <v>0</v>
      </c>
    </row>
    <row r="2" spans="1:56" x14ac:dyDescent="0.25">
      <c r="BB2" s="5" t="s">
        <v>1</v>
      </c>
      <c r="BC2" s="5" t="s">
        <v>2</v>
      </c>
      <c r="BD2" s="5" t="s">
        <v>3</v>
      </c>
    </row>
    <row r="3" spans="1:56" x14ac:dyDescent="0.25">
      <c r="A3" s="2" t="s">
        <v>4</v>
      </c>
      <c r="B3" s="2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/>
      <c r="V3" s="1"/>
      <c r="W3" s="18"/>
      <c r="X3" s="20"/>
      <c r="AI3" s="1" t="s">
        <v>22</v>
      </c>
      <c r="AJ3" s="1" t="s">
        <v>23</v>
      </c>
      <c r="AK3" s="1" t="s">
        <v>24</v>
      </c>
      <c r="AL3" s="1" t="s">
        <v>25</v>
      </c>
      <c r="AM3" s="1" t="s">
        <v>26</v>
      </c>
      <c r="AV3" s="5" t="s">
        <v>27</v>
      </c>
      <c r="AW3" s="5" t="s">
        <v>28</v>
      </c>
    </row>
    <row r="4" spans="1:56" ht="15" customHeight="1" x14ac:dyDescent="0.25">
      <c r="A4" s="3">
        <v>6470</v>
      </c>
      <c r="B4" s="2" t="s">
        <v>29</v>
      </c>
      <c r="C4" s="1"/>
      <c r="D4" s="1">
        <v>0.27600000000000002</v>
      </c>
      <c r="E4" s="1" t="s">
        <v>30</v>
      </c>
      <c r="F4" s="1">
        <v>16</v>
      </c>
      <c r="G4" s="4">
        <v>0</v>
      </c>
      <c r="H4" s="4">
        <v>0</v>
      </c>
      <c r="I4" s="4">
        <v>0</v>
      </c>
      <c r="J4" s="1">
        <v>0</v>
      </c>
      <c r="K4" s="1">
        <v>16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6470</v>
      </c>
      <c r="V4" s="1" t="s">
        <v>29</v>
      </c>
      <c r="X4" s="20"/>
      <c r="Z4" s="10">
        <v>0.27600000000000002</v>
      </c>
      <c r="AA4" s="1" t="s">
        <v>30</v>
      </c>
      <c r="AB4" s="1" t="s">
        <v>0</v>
      </c>
      <c r="AC4" s="1">
        <v>17</v>
      </c>
      <c r="AD4" s="1">
        <v>16</v>
      </c>
      <c r="AE4" s="1"/>
      <c r="AF4" s="23"/>
      <c r="AG4" s="23"/>
      <c r="AH4" s="23"/>
      <c r="AI4" s="1"/>
      <c r="AJ4" s="1"/>
      <c r="AK4" s="1"/>
      <c r="AL4" s="1"/>
      <c r="AM4" s="1"/>
      <c r="AN4" s="1"/>
      <c r="AO4" s="1">
        <f t="shared" ref="AO4:AP10" si="0">A4</f>
        <v>6470</v>
      </c>
      <c r="AP4" s="2" t="str">
        <f t="shared" si="0"/>
        <v>Marco Wolsink</v>
      </c>
      <c r="AQ4" s="14">
        <f>F4</f>
        <v>16</v>
      </c>
      <c r="AR4" s="16">
        <f>D4</f>
        <v>0.27600000000000002</v>
      </c>
      <c r="AS4" s="10">
        <f t="shared" ref="AS4:AS10" si="1">IF(T4&gt;0,R4/S4,D4)</f>
        <v>0.27600000000000002</v>
      </c>
      <c r="AT4" t="str">
        <f t="shared" ref="AT4:AT10" si="2">E4</f>
        <v>Driebanden</v>
      </c>
      <c r="AU4" t="str">
        <f t="shared" ref="AU4:AU10" si="3">$A$1</f>
        <v>Anker</v>
      </c>
      <c r="AV4">
        <f>VLOOKUP(AS4,'moy drb'!$B$3:$E$47,3)</f>
        <v>17</v>
      </c>
      <c r="AW4">
        <f>VLOOKUP(AS4,'moy drb'!$H$3:$K$47,3)</f>
        <v>16</v>
      </c>
      <c r="BB4">
        <f t="shared" ref="BB4:BB10" si="4">IF(AS4&gt;AR4,1,0)</f>
        <v>0</v>
      </c>
      <c r="BC4">
        <f>IF(AY4&lt;AS4,1,0)</f>
        <v>1</v>
      </c>
      <c r="BD4">
        <f t="shared" ref="BD4:BD10" si="5">IF(AR4=AS4,1,0)</f>
        <v>1</v>
      </c>
    </row>
    <row r="5" spans="1:56" ht="15" customHeight="1" x14ac:dyDescent="0.25">
      <c r="A5" s="3">
        <v>6346</v>
      </c>
      <c r="B5" s="2" t="s">
        <v>31</v>
      </c>
      <c r="C5" s="1"/>
      <c r="D5" s="1">
        <v>0.22700000000000001</v>
      </c>
      <c r="E5" s="1" t="s">
        <v>30</v>
      </c>
      <c r="F5" s="1">
        <v>14</v>
      </c>
      <c r="G5" s="1">
        <v>0.28199999999999997</v>
      </c>
      <c r="H5" s="4">
        <v>0.218</v>
      </c>
      <c r="I5" s="4">
        <v>0.24199999999999999</v>
      </c>
      <c r="J5" s="1">
        <v>0.28199999999999997</v>
      </c>
      <c r="K5" s="1">
        <v>17</v>
      </c>
      <c r="L5" s="1">
        <v>74</v>
      </c>
      <c r="M5" s="1">
        <v>339</v>
      </c>
      <c r="N5" s="1">
        <v>6</v>
      </c>
      <c r="O5" s="1">
        <v>87</v>
      </c>
      <c r="P5" s="1">
        <v>324</v>
      </c>
      <c r="Q5" s="1">
        <v>7</v>
      </c>
      <c r="R5" s="1">
        <v>161</v>
      </c>
      <c r="S5" s="1">
        <v>663</v>
      </c>
      <c r="T5" s="1">
        <v>13</v>
      </c>
      <c r="U5" s="1">
        <v>6346</v>
      </c>
      <c r="V5" s="1" t="s">
        <v>31</v>
      </c>
      <c r="X5" s="20"/>
      <c r="Z5" s="10">
        <v>0.24283559577677225</v>
      </c>
      <c r="AA5" s="1" t="s">
        <v>30</v>
      </c>
      <c r="AB5" s="1" t="s">
        <v>0</v>
      </c>
      <c r="AC5" s="1">
        <v>17</v>
      </c>
      <c r="AD5" s="1">
        <v>15</v>
      </c>
      <c r="AE5" s="1"/>
      <c r="AF5" s="23"/>
      <c r="AG5" s="23"/>
      <c r="AH5" s="23"/>
      <c r="AI5" s="1"/>
      <c r="AJ5" s="1"/>
      <c r="AK5" s="1"/>
      <c r="AL5" s="1"/>
      <c r="AM5" s="1"/>
      <c r="AN5" s="1"/>
      <c r="AO5" s="1">
        <f t="shared" si="0"/>
        <v>6346</v>
      </c>
      <c r="AP5" s="2" t="str">
        <f t="shared" si="0"/>
        <v>Wim Thielking</v>
      </c>
      <c r="AQ5" s="14">
        <f t="shared" ref="AQ5:AQ10" si="6">F5</f>
        <v>14</v>
      </c>
      <c r="AR5" s="16">
        <f t="shared" ref="AR5:AR10" si="7">D5</f>
        <v>0.22700000000000001</v>
      </c>
      <c r="AS5" s="10">
        <f t="shared" si="1"/>
        <v>0.24283559577677225</v>
      </c>
      <c r="AT5" t="str">
        <f t="shared" si="2"/>
        <v>Driebanden</v>
      </c>
      <c r="AU5" t="str">
        <f t="shared" si="3"/>
        <v>Anker</v>
      </c>
      <c r="AV5">
        <f>VLOOKUP(AS5,'moy drb'!$B$3:$E$47,3)</f>
        <v>17</v>
      </c>
      <c r="AW5">
        <f>VLOOKUP(AS5,'moy drb'!$H$3:$K$47,3)</f>
        <v>15</v>
      </c>
      <c r="BB5">
        <f t="shared" si="4"/>
        <v>1</v>
      </c>
      <c r="BC5">
        <f t="shared" ref="BC5:BC10" si="8">IF(AS5&lt;AR5,1,0)</f>
        <v>0</v>
      </c>
      <c r="BD5">
        <f t="shared" si="5"/>
        <v>0</v>
      </c>
    </row>
    <row r="6" spans="1:56" ht="15" customHeight="1" x14ac:dyDescent="0.25">
      <c r="A6" s="3">
        <v>6345</v>
      </c>
      <c r="B6" s="2" t="s">
        <v>32</v>
      </c>
      <c r="C6" s="1"/>
      <c r="D6" s="1">
        <v>0.30299999999999999</v>
      </c>
      <c r="E6" s="1" t="s">
        <v>30</v>
      </c>
      <c r="F6" s="1">
        <v>18</v>
      </c>
      <c r="G6" s="1">
        <v>0.38500000000000001</v>
      </c>
      <c r="H6" s="4">
        <v>0.33300000000000002</v>
      </c>
      <c r="I6" s="4">
        <v>0.33400000000000002</v>
      </c>
      <c r="J6" s="1">
        <v>0.38500000000000001</v>
      </c>
      <c r="K6" s="1">
        <v>22</v>
      </c>
      <c r="L6" s="1">
        <v>87</v>
      </c>
      <c r="M6" s="1">
        <v>261</v>
      </c>
      <c r="N6" s="1">
        <v>5</v>
      </c>
      <c r="O6" s="1">
        <v>109</v>
      </c>
      <c r="P6" s="1">
        <v>325</v>
      </c>
      <c r="Q6" s="1">
        <v>7</v>
      </c>
      <c r="R6" s="1">
        <v>196</v>
      </c>
      <c r="S6" s="1">
        <v>586</v>
      </c>
      <c r="T6" s="1">
        <v>12</v>
      </c>
      <c r="U6" s="1">
        <v>6345</v>
      </c>
      <c r="V6" s="1" t="s">
        <v>32</v>
      </c>
      <c r="X6" s="20"/>
      <c r="Z6" s="10">
        <v>0.33447098976109213</v>
      </c>
      <c r="AA6" s="1" t="s">
        <v>30</v>
      </c>
      <c r="AB6" s="1" t="s">
        <v>0</v>
      </c>
      <c r="AC6" s="1">
        <v>19</v>
      </c>
      <c r="AD6" s="1">
        <v>19</v>
      </c>
      <c r="AE6" s="1"/>
      <c r="AF6" s="23"/>
      <c r="AG6" s="23"/>
      <c r="AH6" s="23"/>
      <c r="AI6" s="1"/>
      <c r="AJ6" s="1"/>
      <c r="AK6" s="1"/>
      <c r="AL6" s="1"/>
      <c r="AM6" s="1"/>
      <c r="AN6" s="1"/>
      <c r="AO6" s="1">
        <f t="shared" si="0"/>
        <v>6345</v>
      </c>
      <c r="AP6" s="2" t="str">
        <f t="shared" si="0"/>
        <v>Ben Thielking</v>
      </c>
      <c r="AQ6" s="14">
        <f t="shared" si="6"/>
        <v>18</v>
      </c>
      <c r="AR6" s="16">
        <f t="shared" si="7"/>
        <v>0.30299999999999999</v>
      </c>
      <c r="AS6" s="10">
        <f t="shared" si="1"/>
        <v>0.33447098976109213</v>
      </c>
      <c r="AT6" t="str">
        <f t="shared" si="2"/>
        <v>Driebanden</v>
      </c>
      <c r="AU6" t="str">
        <f t="shared" si="3"/>
        <v>Anker</v>
      </c>
      <c r="AV6">
        <f>VLOOKUP(AS6,'moy drb'!$B$3:$E$47,3)</f>
        <v>19</v>
      </c>
      <c r="AW6">
        <f>VLOOKUP(AS6,'moy drb'!$H$3:$K$47,3)</f>
        <v>19</v>
      </c>
      <c r="BB6">
        <f t="shared" si="4"/>
        <v>1</v>
      </c>
      <c r="BC6">
        <f t="shared" si="8"/>
        <v>0</v>
      </c>
      <c r="BD6">
        <f t="shared" si="5"/>
        <v>0</v>
      </c>
    </row>
    <row r="7" spans="1:56" ht="15" customHeight="1" x14ac:dyDescent="0.25">
      <c r="A7" s="3">
        <v>6245</v>
      </c>
      <c r="B7" s="2" t="s">
        <v>33</v>
      </c>
      <c r="C7" s="1"/>
      <c r="D7" s="1">
        <v>0.2</v>
      </c>
      <c r="E7" s="1" t="s">
        <v>30</v>
      </c>
      <c r="F7" s="1">
        <v>14</v>
      </c>
      <c r="G7" s="1">
        <v>0.13200000000000001</v>
      </c>
      <c r="H7" s="4">
        <v>0</v>
      </c>
      <c r="I7" s="4">
        <v>0</v>
      </c>
      <c r="J7" s="1">
        <v>0.13200000000000001</v>
      </c>
      <c r="K7" s="1">
        <v>14</v>
      </c>
      <c r="L7" s="1">
        <v>0</v>
      </c>
      <c r="M7" s="1">
        <v>0</v>
      </c>
      <c r="N7" s="1">
        <v>0</v>
      </c>
      <c r="O7" s="1">
        <v>18</v>
      </c>
      <c r="P7" s="1">
        <v>136</v>
      </c>
      <c r="Q7" s="1">
        <v>2</v>
      </c>
      <c r="R7" s="1">
        <v>18</v>
      </c>
      <c r="S7" s="1">
        <v>136</v>
      </c>
      <c r="T7" s="1">
        <v>2</v>
      </c>
      <c r="U7" s="1">
        <v>6245</v>
      </c>
      <c r="V7" s="1" t="s">
        <v>33</v>
      </c>
      <c r="X7" s="20"/>
      <c r="Z7" s="10">
        <v>0.13235294117647059</v>
      </c>
      <c r="AA7" s="1" t="s">
        <v>30</v>
      </c>
      <c r="AB7" s="1" t="s">
        <v>0</v>
      </c>
      <c r="AC7" s="1">
        <v>17</v>
      </c>
      <c r="AD7" s="1">
        <v>14</v>
      </c>
      <c r="AE7" s="1"/>
      <c r="AF7" s="23"/>
      <c r="AG7" s="23"/>
      <c r="AH7" s="23"/>
      <c r="AI7" s="1"/>
      <c r="AJ7" s="1"/>
      <c r="AK7" s="1"/>
      <c r="AL7" s="1"/>
      <c r="AM7" s="1"/>
      <c r="AN7" s="1"/>
      <c r="AO7" s="1">
        <f t="shared" si="0"/>
        <v>6245</v>
      </c>
      <c r="AP7" s="2" t="str">
        <f t="shared" si="0"/>
        <v>Gerrit Markering</v>
      </c>
      <c r="AQ7" s="14">
        <f t="shared" si="6"/>
        <v>14</v>
      </c>
      <c r="AR7" s="16">
        <f t="shared" si="7"/>
        <v>0.2</v>
      </c>
      <c r="AS7" s="10">
        <f t="shared" si="1"/>
        <v>0.13235294117647059</v>
      </c>
      <c r="AT7" t="str">
        <f t="shared" si="2"/>
        <v>Driebanden</v>
      </c>
      <c r="AU7" t="str">
        <f t="shared" si="3"/>
        <v>Anker</v>
      </c>
      <c r="AV7">
        <f>VLOOKUP(AS7,'moy drb'!$B$3:$E$47,3)</f>
        <v>17</v>
      </c>
      <c r="AW7">
        <f>VLOOKUP(AS7,'moy drb'!$H$3:$K$47,3)</f>
        <v>14</v>
      </c>
      <c r="BB7">
        <f t="shared" si="4"/>
        <v>0</v>
      </c>
      <c r="BC7">
        <f t="shared" si="8"/>
        <v>1</v>
      </c>
      <c r="BD7">
        <f t="shared" si="5"/>
        <v>0</v>
      </c>
    </row>
    <row r="8" spans="1:56" ht="15" customHeight="1" x14ac:dyDescent="0.25">
      <c r="A8" s="3">
        <v>6029</v>
      </c>
      <c r="B8" s="2" t="s">
        <v>34</v>
      </c>
      <c r="C8" s="1"/>
      <c r="D8" s="1">
        <v>0.20300000000000001</v>
      </c>
      <c r="E8" s="1" t="s">
        <v>30</v>
      </c>
      <c r="F8" s="1">
        <v>14</v>
      </c>
      <c r="G8" s="1">
        <v>0.193</v>
      </c>
      <c r="H8" s="4">
        <v>0.159</v>
      </c>
      <c r="I8" s="4">
        <v>0.16200000000000001</v>
      </c>
      <c r="J8" s="1">
        <v>0.193</v>
      </c>
      <c r="K8" s="1">
        <v>14</v>
      </c>
      <c r="L8" s="1">
        <v>82</v>
      </c>
      <c r="M8" s="1">
        <v>513</v>
      </c>
      <c r="N8" s="1">
        <v>10</v>
      </c>
      <c r="O8" s="1">
        <v>80</v>
      </c>
      <c r="P8" s="1">
        <v>481</v>
      </c>
      <c r="Q8" s="1">
        <v>8</v>
      </c>
      <c r="R8" s="1">
        <v>162</v>
      </c>
      <c r="S8" s="1">
        <v>994</v>
      </c>
      <c r="T8" s="1">
        <v>18</v>
      </c>
      <c r="U8" s="1">
        <v>6029</v>
      </c>
      <c r="V8" s="1" t="s">
        <v>34</v>
      </c>
      <c r="X8" s="20"/>
      <c r="Z8" s="10">
        <v>0.16297786720321933</v>
      </c>
      <c r="AA8" s="1" t="s">
        <v>30</v>
      </c>
      <c r="AB8" s="1" t="s">
        <v>0</v>
      </c>
      <c r="AC8" s="1">
        <v>17</v>
      </c>
      <c r="AD8" s="1">
        <v>14</v>
      </c>
      <c r="AE8" s="1"/>
      <c r="AF8" s="23"/>
      <c r="AG8" s="23"/>
      <c r="AH8" s="23"/>
      <c r="AI8" s="1"/>
      <c r="AJ8" s="1"/>
      <c r="AK8" s="1"/>
      <c r="AL8" s="1"/>
      <c r="AM8" s="1"/>
      <c r="AN8" s="1"/>
      <c r="AO8" s="1">
        <f t="shared" si="0"/>
        <v>6029</v>
      </c>
      <c r="AP8" s="2" t="str">
        <f t="shared" si="0"/>
        <v>Hans te Braak</v>
      </c>
      <c r="AQ8" s="14">
        <f t="shared" si="6"/>
        <v>14</v>
      </c>
      <c r="AR8" s="16">
        <f t="shared" si="7"/>
        <v>0.20300000000000001</v>
      </c>
      <c r="AS8" s="10">
        <f t="shared" si="1"/>
        <v>0.16297786720321933</v>
      </c>
      <c r="AT8" t="str">
        <f t="shared" si="2"/>
        <v>Driebanden</v>
      </c>
      <c r="AU8" t="str">
        <f t="shared" si="3"/>
        <v>Anker</v>
      </c>
      <c r="AV8">
        <f>VLOOKUP(AS8,'moy drb'!$B$3:$E$47,3)</f>
        <v>17</v>
      </c>
      <c r="AW8">
        <f>VLOOKUP(AS8,'moy drb'!$H$3:$K$47,3)</f>
        <v>14</v>
      </c>
      <c r="BB8">
        <f t="shared" si="4"/>
        <v>0</v>
      </c>
      <c r="BC8">
        <f t="shared" si="8"/>
        <v>1</v>
      </c>
      <c r="BD8">
        <f t="shared" si="5"/>
        <v>0</v>
      </c>
    </row>
    <row r="9" spans="1:56" ht="15" customHeight="1" x14ac:dyDescent="0.25">
      <c r="A9" s="3">
        <v>6017</v>
      </c>
      <c r="B9" s="2" t="s">
        <v>35</v>
      </c>
      <c r="C9" s="1"/>
      <c r="D9" s="1">
        <v>0.32</v>
      </c>
      <c r="E9" s="1" t="s">
        <v>30</v>
      </c>
      <c r="F9" s="1">
        <v>19</v>
      </c>
      <c r="G9" s="1">
        <v>0.24099999999999999</v>
      </c>
      <c r="H9" s="4">
        <v>0</v>
      </c>
      <c r="I9" s="1">
        <v>0.24099999999999999</v>
      </c>
      <c r="J9" s="1">
        <v>0.24099999999999999</v>
      </c>
      <c r="K9" s="1">
        <v>15</v>
      </c>
      <c r="L9" s="1">
        <v>19</v>
      </c>
      <c r="M9" s="1">
        <v>67</v>
      </c>
      <c r="N9" s="1">
        <v>1</v>
      </c>
      <c r="O9" s="1">
        <v>41</v>
      </c>
      <c r="P9" s="1">
        <v>181</v>
      </c>
      <c r="Q9" s="1">
        <v>3</v>
      </c>
      <c r="R9" s="1">
        <v>60</v>
      </c>
      <c r="S9" s="1">
        <v>248</v>
      </c>
      <c r="T9" s="1">
        <v>4</v>
      </c>
      <c r="U9" s="1">
        <v>6017</v>
      </c>
      <c r="V9" s="1" t="s">
        <v>35</v>
      </c>
      <c r="X9" s="20"/>
      <c r="Z9" s="10">
        <v>0.24193548387096775</v>
      </c>
      <c r="AA9" s="1" t="s">
        <v>30</v>
      </c>
      <c r="AB9" s="1" t="s">
        <v>0</v>
      </c>
      <c r="AC9" s="1">
        <v>17</v>
      </c>
      <c r="AD9" s="1">
        <v>15</v>
      </c>
      <c r="AE9" s="1"/>
      <c r="AF9" s="23"/>
      <c r="AG9" s="23"/>
      <c r="AH9" s="23"/>
      <c r="AI9" s="1"/>
      <c r="AJ9" s="1"/>
      <c r="AK9" s="1"/>
      <c r="AL9" s="1"/>
      <c r="AM9" s="1"/>
      <c r="AN9" s="1"/>
      <c r="AO9" s="1">
        <f t="shared" si="0"/>
        <v>6017</v>
      </c>
      <c r="AP9" s="2" t="str">
        <f t="shared" si="0"/>
        <v>Mart Albers</v>
      </c>
      <c r="AQ9" s="14">
        <f t="shared" si="6"/>
        <v>19</v>
      </c>
      <c r="AR9" s="16">
        <f t="shared" si="7"/>
        <v>0.32</v>
      </c>
      <c r="AS9" s="10">
        <f t="shared" si="1"/>
        <v>0.24193548387096775</v>
      </c>
      <c r="AT9" t="str">
        <f t="shared" si="2"/>
        <v>Driebanden</v>
      </c>
      <c r="AU9" t="str">
        <f t="shared" si="3"/>
        <v>Anker</v>
      </c>
      <c r="AV9">
        <f>VLOOKUP(AS9,'moy drb'!$B$3:$E$47,3)</f>
        <v>17</v>
      </c>
      <c r="AW9">
        <f>VLOOKUP(AS9,'moy drb'!$H$3:$K$47,3)</f>
        <v>15</v>
      </c>
      <c r="BB9">
        <f t="shared" si="4"/>
        <v>0</v>
      </c>
      <c r="BC9">
        <f t="shared" si="8"/>
        <v>1</v>
      </c>
      <c r="BD9">
        <f t="shared" si="5"/>
        <v>0</v>
      </c>
    </row>
    <row r="10" spans="1:56" ht="15" customHeight="1" x14ac:dyDescent="0.25">
      <c r="A10" s="3">
        <v>6006</v>
      </c>
      <c r="B10" s="2" t="s">
        <v>36</v>
      </c>
      <c r="C10" s="1"/>
      <c r="D10" s="1">
        <v>0.31</v>
      </c>
      <c r="E10" s="1" t="s">
        <v>30</v>
      </c>
      <c r="F10" s="1">
        <v>18</v>
      </c>
      <c r="G10" s="1">
        <v>0.26500000000000001</v>
      </c>
      <c r="H10" s="4">
        <v>0.24399999999999999</v>
      </c>
      <c r="I10" s="4">
        <v>0.25600000000000001</v>
      </c>
      <c r="J10" s="1">
        <v>0.26500000000000001</v>
      </c>
      <c r="K10" s="1">
        <v>16</v>
      </c>
      <c r="L10" s="1">
        <v>161</v>
      </c>
      <c r="M10" s="1">
        <v>659</v>
      </c>
      <c r="N10" s="1">
        <v>11</v>
      </c>
      <c r="O10" s="1">
        <v>179</v>
      </c>
      <c r="P10" s="1">
        <v>667</v>
      </c>
      <c r="Q10" s="1">
        <v>12</v>
      </c>
      <c r="R10" s="1">
        <v>340</v>
      </c>
      <c r="S10" s="1">
        <v>1326</v>
      </c>
      <c r="T10" s="1">
        <v>23</v>
      </c>
      <c r="U10" s="1">
        <v>6006</v>
      </c>
      <c r="V10" s="1" t="s">
        <v>36</v>
      </c>
      <c r="X10" s="20"/>
      <c r="Z10" s="10">
        <v>0.25641025641025639</v>
      </c>
      <c r="AA10" s="1" t="s">
        <v>30</v>
      </c>
      <c r="AB10" s="1" t="s">
        <v>0</v>
      </c>
      <c r="AC10" s="1">
        <v>17</v>
      </c>
      <c r="AD10" s="1">
        <v>15</v>
      </c>
      <c r="AE10" s="1"/>
      <c r="AF10" s="23"/>
      <c r="AG10" s="23"/>
      <c r="AH10" s="23"/>
      <c r="AI10" s="1"/>
      <c r="AJ10" s="1"/>
      <c r="AK10" s="1"/>
      <c r="AL10" s="1"/>
      <c r="AM10" s="1"/>
      <c r="AN10" s="1"/>
      <c r="AO10" s="1">
        <f t="shared" si="0"/>
        <v>6006</v>
      </c>
      <c r="AP10" s="2" t="str">
        <f t="shared" si="0"/>
        <v>Wesley Albers</v>
      </c>
      <c r="AQ10" s="14">
        <f t="shared" si="6"/>
        <v>18</v>
      </c>
      <c r="AR10" s="16">
        <f t="shared" si="7"/>
        <v>0.31</v>
      </c>
      <c r="AS10" s="10">
        <f t="shared" si="1"/>
        <v>0.25641025641025639</v>
      </c>
      <c r="AT10" t="str">
        <f t="shared" si="2"/>
        <v>Driebanden</v>
      </c>
      <c r="AU10" t="str">
        <f t="shared" si="3"/>
        <v>Anker</v>
      </c>
      <c r="AV10">
        <f>VLOOKUP(AS10,'moy drb'!$B$3:$E$47,3)</f>
        <v>17</v>
      </c>
      <c r="AW10">
        <f>VLOOKUP(AS10,'moy drb'!$H$3:$K$47,3)</f>
        <v>15</v>
      </c>
      <c r="BB10">
        <f t="shared" si="4"/>
        <v>0</v>
      </c>
      <c r="BC10">
        <f t="shared" si="8"/>
        <v>1</v>
      </c>
      <c r="BD10">
        <f t="shared" si="5"/>
        <v>0</v>
      </c>
    </row>
    <row r="11" spans="1:56" ht="15" customHeight="1" x14ac:dyDescent="0.25">
      <c r="A11" s="3">
        <v>6653</v>
      </c>
      <c r="B11" s="2" t="s">
        <v>37</v>
      </c>
      <c r="C11" s="1"/>
      <c r="D11" s="1">
        <v>0.67900000000000005</v>
      </c>
      <c r="E11" s="1" t="s">
        <v>38</v>
      </c>
      <c r="F11" s="1">
        <v>20</v>
      </c>
      <c r="G11" s="4">
        <v>0.30599999999999999</v>
      </c>
      <c r="H11" s="1">
        <v>0.373</v>
      </c>
      <c r="I11" s="4">
        <v>0.36199999999999999</v>
      </c>
      <c r="J11" s="1">
        <v>0.373</v>
      </c>
      <c r="K11" s="1">
        <v>20</v>
      </c>
      <c r="L11" s="1">
        <v>94</v>
      </c>
      <c r="M11" s="1">
        <v>252</v>
      </c>
      <c r="N11" s="1">
        <v>8</v>
      </c>
      <c r="O11" s="1">
        <v>23</v>
      </c>
      <c r="P11" s="1">
        <v>71</v>
      </c>
      <c r="Q11" s="1">
        <v>2</v>
      </c>
      <c r="R11" s="1">
        <v>117</v>
      </c>
      <c r="S11" s="1">
        <v>323</v>
      </c>
      <c r="T11" s="1">
        <v>10</v>
      </c>
      <c r="U11" s="1">
        <f t="shared" ref="U11:U25" si="9">A11</f>
        <v>6653</v>
      </c>
      <c r="V11" s="1" t="str">
        <f t="shared" ref="V11:V25" si="10">B11</f>
        <v>Monique Weber</v>
      </c>
      <c r="W11" s="19">
        <f>F11</f>
        <v>20</v>
      </c>
      <c r="X11" s="21">
        <f>D11</f>
        <v>0.67900000000000005</v>
      </c>
      <c r="Y11" s="10">
        <f t="shared" ref="Y11:Y25" si="11">IF(T11&gt;0,R11/S11,D11)</f>
        <v>0.36222910216718268</v>
      </c>
      <c r="AA11" t="str">
        <f t="shared" ref="AA11:AA25" si="12">E11</f>
        <v>Libre</v>
      </c>
      <c r="AB11" t="str">
        <f t="shared" ref="AB11:AB25" si="13">$A$1</f>
        <v>Anker</v>
      </c>
      <c r="AF11" s="22">
        <f t="shared" ref="AF11:AF25" si="14">IF(Y11&gt;X11,1,0)</f>
        <v>0</v>
      </c>
      <c r="AG11" s="22">
        <f t="shared" ref="AG11:AG25" si="15">IF(Y11&lt;X11,1,0)</f>
        <v>1</v>
      </c>
      <c r="AH11" s="22">
        <f>IF(X11=Y11,1,0)</f>
        <v>0</v>
      </c>
      <c r="AI11">
        <f>VLOOKUP(Y11,'Moy libre'!$B$5:$E$52,3)</f>
        <v>25</v>
      </c>
      <c r="AJ11">
        <f>VLOOKUP(Y11,'Moy libre'!$H$5:$K$52,3)</f>
        <v>20</v>
      </c>
      <c r="AK11">
        <f>VLOOKUP(Y11,'Moy libre'!$N$5:$Q$52,3)</f>
        <v>18</v>
      </c>
      <c r="AL11">
        <f>VLOOKUP(Y11,'Moy libre'!$T$5:$W$52,3)</f>
        <v>15</v>
      </c>
      <c r="AM11">
        <f>VLOOKUP(Y11,'Moy libre'!$Z$5:$AC$52,3)</f>
        <v>14</v>
      </c>
    </row>
    <row r="12" spans="1:56" ht="15" customHeight="1" x14ac:dyDescent="0.25">
      <c r="A12" s="3">
        <v>6652</v>
      </c>
      <c r="B12" s="2" t="s">
        <v>39</v>
      </c>
      <c r="C12" s="1"/>
      <c r="D12" s="1">
        <v>1.1990000000000001</v>
      </c>
      <c r="E12" s="1" t="s">
        <v>38</v>
      </c>
      <c r="F12" s="1">
        <v>35</v>
      </c>
      <c r="G12" s="4">
        <v>0.98799999999999999</v>
      </c>
      <c r="H12" s="1">
        <v>1.2070000000000001</v>
      </c>
      <c r="I12" s="4">
        <v>1.0880000000000001</v>
      </c>
      <c r="J12" s="1">
        <v>1.2070000000000001</v>
      </c>
      <c r="K12" s="1">
        <v>38</v>
      </c>
      <c r="L12" s="1">
        <v>227</v>
      </c>
      <c r="M12" s="1">
        <v>188</v>
      </c>
      <c r="N12" s="1">
        <v>7</v>
      </c>
      <c r="O12" s="1">
        <v>327</v>
      </c>
      <c r="P12" s="1">
        <v>321</v>
      </c>
      <c r="Q12" s="1">
        <v>11</v>
      </c>
      <c r="R12" s="1">
        <v>554</v>
      </c>
      <c r="S12" s="1">
        <v>509</v>
      </c>
      <c r="T12" s="1">
        <v>18</v>
      </c>
      <c r="U12" s="1">
        <f t="shared" si="9"/>
        <v>6652</v>
      </c>
      <c r="V12" s="1" t="str">
        <f t="shared" si="10"/>
        <v>Wout Witjes</v>
      </c>
      <c r="W12" s="19">
        <f t="shared" ref="W12:W25" si="16">F12</f>
        <v>35</v>
      </c>
      <c r="X12" s="21">
        <f>D12</f>
        <v>1.1990000000000001</v>
      </c>
      <c r="Y12" s="10">
        <f t="shared" si="11"/>
        <v>1.0884086444007859</v>
      </c>
      <c r="AA12" t="str">
        <f t="shared" si="12"/>
        <v>Libre</v>
      </c>
      <c r="AB12" t="str">
        <f t="shared" si="13"/>
        <v>Anker</v>
      </c>
      <c r="AF12" s="22">
        <f t="shared" si="14"/>
        <v>0</v>
      </c>
      <c r="AG12" s="22">
        <f t="shared" si="15"/>
        <v>1</v>
      </c>
      <c r="AH12" s="22">
        <f t="shared" ref="AH12:AH25" si="17">IF(X12=Y12,1,0)</f>
        <v>0</v>
      </c>
      <c r="AI12">
        <f>VLOOKUP(Y12,'Moy libre'!$B$5:$E$52,3)</f>
        <v>32</v>
      </c>
      <c r="AJ12">
        <f>VLOOKUP(Y12,'Moy libre'!$H$5:$K$52,3)</f>
        <v>32</v>
      </c>
      <c r="AK12">
        <f>VLOOKUP(Y12,'Moy libre'!$N$5:$Q$52,3)</f>
        <v>32</v>
      </c>
      <c r="AL12">
        <f>VLOOKUP(Y12,'Moy libre'!$T$5:$W$52,3)</f>
        <v>32</v>
      </c>
      <c r="AM12">
        <f>VLOOKUP(Y12,'Moy libre'!$Z$5:$AC$52,3)</f>
        <v>32</v>
      </c>
    </row>
    <row r="13" spans="1:56" ht="15" customHeight="1" x14ac:dyDescent="0.25">
      <c r="A13" s="3">
        <v>6651</v>
      </c>
      <c r="B13" s="2" t="s">
        <v>40</v>
      </c>
      <c r="C13" s="1"/>
      <c r="D13" s="1">
        <v>0.32200000000000001</v>
      </c>
      <c r="E13" s="1" t="s">
        <v>38</v>
      </c>
      <c r="F13" s="1">
        <v>20</v>
      </c>
      <c r="G13" s="1">
        <v>1.147</v>
      </c>
      <c r="H13" s="4">
        <v>0</v>
      </c>
      <c r="I13" s="4">
        <v>1.125</v>
      </c>
      <c r="J13" s="1">
        <v>1.147</v>
      </c>
      <c r="K13" s="1">
        <v>35</v>
      </c>
      <c r="L13" s="1">
        <v>40</v>
      </c>
      <c r="M13" s="1">
        <v>38</v>
      </c>
      <c r="N13" s="1">
        <v>2</v>
      </c>
      <c r="O13" s="1">
        <v>50</v>
      </c>
      <c r="P13" s="1">
        <v>42</v>
      </c>
      <c r="Q13" s="1">
        <v>2</v>
      </c>
      <c r="R13" s="1">
        <v>90</v>
      </c>
      <c r="S13" s="1">
        <v>80</v>
      </c>
      <c r="T13" s="1">
        <v>4</v>
      </c>
      <c r="U13" s="1">
        <f t="shared" si="9"/>
        <v>6651</v>
      </c>
      <c r="V13" s="1" t="str">
        <f t="shared" si="10"/>
        <v>Gert Albers</v>
      </c>
      <c r="W13" s="19">
        <f t="shared" si="16"/>
        <v>20</v>
      </c>
      <c r="X13" s="21">
        <f t="shared" ref="X13:X25" si="18">D13</f>
        <v>0.32200000000000001</v>
      </c>
      <c r="Y13" s="10">
        <f t="shared" si="11"/>
        <v>1.125</v>
      </c>
      <c r="AA13" t="str">
        <f t="shared" si="12"/>
        <v>Libre</v>
      </c>
      <c r="AB13" t="str">
        <f t="shared" si="13"/>
        <v>Anker</v>
      </c>
      <c r="AF13" s="22">
        <f t="shared" si="14"/>
        <v>1</v>
      </c>
      <c r="AG13" s="22">
        <f t="shared" si="15"/>
        <v>0</v>
      </c>
      <c r="AH13" s="22">
        <f t="shared" si="17"/>
        <v>0</v>
      </c>
      <c r="AI13">
        <f>VLOOKUP(Y13,'Moy libre'!$B$5:$E$52,3)</f>
        <v>35</v>
      </c>
      <c r="AJ13">
        <f>VLOOKUP(Y13,'Moy libre'!$H$5:$K$52,3)</f>
        <v>35</v>
      </c>
      <c r="AK13">
        <f>VLOOKUP(Y13,'Moy libre'!$N$5:$Q$52,3)</f>
        <v>35</v>
      </c>
      <c r="AL13">
        <f>VLOOKUP(Y13,'Moy libre'!$T$5:$W$52,3)</f>
        <v>35</v>
      </c>
      <c r="AM13">
        <f>VLOOKUP(Y13,'Moy libre'!$Z$5:$AC$52,3)</f>
        <v>35</v>
      </c>
    </row>
    <row r="14" spans="1:56" ht="15" customHeight="1" x14ac:dyDescent="0.25">
      <c r="A14" s="3">
        <v>6650</v>
      </c>
      <c r="B14" s="2" t="s">
        <v>41</v>
      </c>
      <c r="C14" s="1"/>
      <c r="D14" s="1">
        <v>0.32200000000000001</v>
      </c>
      <c r="E14" s="1" t="s">
        <v>38</v>
      </c>
      <c r="F14" s="1">
        <v>20</v>
      </c>
      <c r="G14" s="1">
        <v>0.54600000000000004</v>
      </c>
      <c r="H14" s="4">
        <v>0.38400000000000001</v>
      </c>
      <c r="I14" s="4">
        <v>0.45300000000000001</v>
      </c>
      <c r="J14" s="1">
        <v>0.54600000000000004</v>
      </c>
      <c r="K14" s="1">
        <v>20</v>
      </c>
      <c r="L14" s="1">
        <v>111</v>
      </c>
      <c r="M14" s="1">
        <v>289</v>
      </c>
      <c r="N14" s="1">
        <v>9</v>
      </c>
      <c r="O14" s="1">
        <v>81</v>
      </c>
      <c r="P14" s="1">
        <v>134</v>
      </c>
      <c r="Q14" s="1">
        <v>5</v>
      </c>
      <c r="R14" s="1">
        <v>192</v>
      </c>
      <c r="S14" s="1">
        <v>423</v>
      </c>
      <c r="T14" s="1">
        <v>14</v>
      </c>
      <c r="U14" s="1">
        <f t="shared" si="9"/>
        <v>6650</v>
      </c>
      <c r="V14" s="1" t="str">
        <f t="shared" si="10"/>
        <v>Frank van Woerden</v>
      </c>
      <c r="W14" s="19">
        <f t="shared" si="16"/>
        <v>20</v>
      </c>
      <c r="X14" s="21">
        <f t="shared" si="18"/>
        <v>0.32200000000000001</v>
      </c>
      <c r="Y14" s="10">
        <f t="shared" si="11"/>
        <v>0.45390070921985815</v>
      </c>
      <c r="AA14" t="str">
        <f t="shared" si="12"/>
        <v>Libre</v>
      </c>
      <c r="AB14" t="str">
        <f t="shared" si="13"/>
        <v>Anker</v>
      </c>
      <c r="AF14" s="22">
        <f t="shared" si="14"/>
        <v>1</v>
      </c>
      <c r="AG14" s="22">
        <f t="shared" si="15"/>
        <v>0</v>
      </c>
      <c r="AH14" s="22">
        <f t="shared" si="17"/>
        <v>0</v>
      </c>
      <c r="AI14">
        <f>VLOOKUP(Y14,'Moy libre'!$B$5:$E$52,3)</f>
        <v>25</v>
      </c>
      <c r="AJ14">
        <f>VLOOKUP(Y14,'Moy libre'!$H$5:$K$52,3)</f>
        <v>20</v>
      </c>
      <c r="AK14">
        <f>VLOOKUP(Y14,'Moy libre'!$N$5:$Q$52,3)</f>
        <v>18</v>
      </c>
      <c r="AL14">
        <f>VLOOKUP(Y14,'Moy libre'!$T$5:$W$52,3)</f>
        <v>15</v>
      </c>
      <c r="AM14">
        <f>VLOOKUP(Y14,'Moy libre'!$Z$5:$AC$52,3)</f>
        <v>15</v>
      </c>
    </row>
    <row r="15" spans="1:56" ht="15" customHeight="1" x14ac:dyDescent="0.25">
      <c r="A15" s="3">
        <v>6537</v>
      </c>
      <c r="B15" s="2" t="s">
        <v>42</v>
      </c>
      <c r="C15" s="1"/>
      <c r="D15" s="1">
        <v>0.95699999999999996</v>
      </c>
      <c r="E15" s="1" t="s">
        <v>38</v>
      </c>
      <c r="F15" s="1">
        <v>28</v>
      </c>
      <c r="G15" s="4">
        <v>0.875</v>
      </c>
      <c r="H15" s="1">
        <v>0.94499999999999995</v>
      </c>
      <c r="I15" s="4">
        <v>0.90300000000000002</v>
      </c>
      <c r="J15" s="1">
        <v>0.94499999999999995</v>
      </c>
      <c r="K15" s="1">
        <v>28</v>
      </c>
      <c r="L15" s="1">
        <v>190</v>
      </c>
      <c r="M15" s="1">
        <v>201</v>
      </c>
      <c r="N15" s="1">
        <v>8</v>
      </c>
      <c r="O15" s="1">
        <v>232</v>
      </c>
      <c r="P15" s="1">
        <v>266</v>
      </c>
      <c r="Q15" s="1">
        <v>9</v>
      </c>
      <c r="R15" s="1">
        <v>422</v>
      </c>
      <c r="S15" s="1">
        <v>467</v>
      </c>
      <c r="T15" s="1">
        <v>17</v>
      </c>
      <c r="U15" s="1">
        <f t="shared" si="9"/>
        <v>6537</v>
      </c>
      <c r="V15" s="1" t="str">
        <f t="shared" si="10"/>
        <v>Joke Wesselkamp</v>
      </c>
      <c r="W15" s="19">
        <f t="shared" si="16"/>
        <v>28</v>
      </c>
      <c r="X15" s="21">
        <f t="shared" si="18"/>
        <v>0.95699999999999996</v>
      </c>
      <c r="Y15" s="10">
        <f t="shared" si="11"/>
        <v>0.90364025695931482</v>
      </c>
      <c r="AA15" t="str">
        <f t="shared" si="12"/>
        <v>Libre</v>
      </c>
      <c r="AB15" t="str">
        <f t="shared" si="13"/>
        <v>Anker</v>
      </c>
      <c r="AF15" s="22">
        <f t="shared" si="14"/>
        <v>0</v>
      </c>
      <c r="AG15" s="22">
        <f t="shared" si="15"/>
        <v>1</v>
      </c>
      <c r="AH15" s="22">
        <f t="shared" si="17"/>
        <v>0</v>
      </c>
      <c r="AI15">
        <f>VLOOKUP(Y15,'Moy libre'!$B$5:$E$52,3)</f>
        <v>28</v>
      </c>
      <c r="AJ15">
        <f>VLOOKUP(Y15,'Moy libre'!$H$5:$K$52,3)</f>
        <v>28</v>
      </c>
      <c r="AK15">
        <f>VLOOKUP(Y15,'Moy libre'!$N$5:$Q$52,3)</f>
        <v>28</v>
      </c>
      <c r="AL15">
        <f>VLOOKUP(Y15,'Moy libre'!$T$5:$W$52,3)</f>
        <v>28</v>
      </c>
      <c r="AM15">
        <f>VLOOKUP(Y15,'Moy libre'!$Z$5:$AC$52,3)</f>
        <v>28</v>
      </c>
    </row>
    <row r="16" spans="1:56" ht="15" customHeight="1" x14ac:dyDescent="0.25">
      <c r="A16" s="3">
        <v>6346</v>
      </c>
      <c r="B16" s="2" t="s">
        <v>31</v>
      </c>
      <c r="C16" s="1"/>
      <c r="D16" s="1">
        <v>1.333</v>
      </c>
      <c r="E16" s="1" t="s">
        <v>38</v>
      </c>
      <c r="F16" s="1">
        <v>41</v>
      </c>
      <c r="G16" s="1">
        <v>1.4850000000000001</v>
      </c>
      <c r="H16" s="4">
        <v>1.2090000000000001</v>
      </c>
      <c r="I16" s="4">
        <v>1.2430000000000001</v>
      </c>
      <c r="J16" s="1">
        <v>1.4850000000000001</v>
      </c>
      <c r="K16" s="1">
        <v>45</v>
      </c>
      <c r="L16" s="1">
        <v>438</v>
      </c>
      <c r="M16" s="1">
        <v>362</v>
      </c>
      <c r="N16" s="1">
        <v>12</v>
      </c>
      <c r="O16" s="1">
        <v>307</v>
      </c>
      <c r="P16" s="1">
        <v>237</v>
      </c>
      <c r="Q16" s="1">
        <v>8</v>
      </c>
      <c r="R16" s="1">
        <v>745</v>
      </c>
      <c r="S16" s="1">
        <v>599</v>
      </c>
      <c r="T16" s="1">
        <v>20</v>
      </c>
      <c r="U16" s="1">
        <f t="shared" si="9"/>
        <v>6346</v>
      </c>
      <c r="V16" s="1" t="str">
        <f t="shared" si="10"/>
        <v>Wim Thielking</v>
      </c>
      <c r="W16" s="19">
        <f t="shared" si="16"/>
        <v>41</v>
      </c>
      <c r="X16" s="21">
        <f t="shared" si="18"/>
        <v>1.333</v>
      </c>
      <c r="Y16" s="10">
        <f t="shared" si="11"/>
        <v>1.2437395659432386</v>
      </c>
      <c r="AA16" t="str">
        <f t="shared" si="12"/>
        <v>Libre</v>
      </c>
      <c r="AB16" t="str">
        <f t="shared" si="13"/>
        <v>Anker</v>
      </c>
      <c r="AF16" s="22">
        <f t="shared" si="14"/>
        <v>0</v>
      </c>
      <c r="AG16" s="22">
        <f t="shared" si="15"/>
        <v>1</v>
      </c>
      <c r="AH16" s="22">
        <f t="shared" si="17"/>
        <v>0</v>
      </c>
      <c r="AI16">
        <f>VLOOKUP(Y16,'Moy libre'!$B$5:$E$52,3)</f>
        <v>38</v>
      </c>
      <c r="AJ16">
        <f>VLOOKUP(Y16,'Moy libre'!$H$5:$K$52,3)</f>
        <v>38</v>
      </c>
      <c r="AK16">
        <f>VLOOKUP(Y16,'Moy libre'!$N$5:$Q$52,3)</f>
        <v>38</v>
      </c>
      <c r="AL16">
        <f>VLOOKUP(Y16,'Moy libre'!$T$5:$W$52,3)</f>
        <v>38</v>
      </c>
      <c r="AM16">
        <f>VLOOKUP(Y16,'Moy libre'!$Z$5:$AC$52,3)</f>
        <v>38</v>
      </c>
    </row>
    <row r="17" spans="1:39" ht="15" customHeight="1" x14ac:dyDescent="0.25">
      <c r="A17" s="3">
        <v>6345</v>
      </c>
      <c r="B17" s="2" t="s">
        <v>32</v>
      </c>
      <c r="C17" s="1"/>
      <c r="D17" s="1">
        <v>1.2589999999999999</v>
      </c>
      <c r="E17" s="1" t="s">
        <v>38</v>
      </c>
      <c r="F17" s="1">
        <v>38</v>
      </c>
      <c r="G17" s="4">
        <v>1.4179999999999999</v>
      </c>
      <c r="H17" s="4">
        <v>1.401</v>
      </c>
      <c r="I17" s="1">
        <v>1.4330000000000001</v>
      </c>
      <c r="J17" s="1">
        <v>1.4330000000000001</v>
      </c>
      <c r="K17" s="1">
        <v>45</v>
      </c>
      <c r="L17" s="1">
        <v>199</v>
      </c>
      <c r="M17" s="1">
        <v>142</v>
      </c>
      <c r="N17" s="1">
        <v>6</v>
      </c>
      <c r="O17" s="1">
        <v>148</v>
      </c>
      <c r="P17" s="1">
        <v>100</v>
      </c>
      <c r="Q17" s="1">
        <v>4</v>
      </c>
      <c r="R17" s="1">
        <v>347</v>
      </c>
      <c r="S17" s="1">
        <v>242</v>
      </c>
      <c r="T17" s="1">
        <v>10</v>
      </c>
      <c r="U17" s="1">
        <f t="shared" si="9"/>
        <v>6345</v>
      </c>
      <c r="V17" s="1" t="str">
        <f t="shared" si="10"/>
        <v>Ben Thielking</v>
      </c>
      <c r="W17" s="19">
        <f t="shared" si="16"/>
        <v>38</v>
      </c>
      <c r="X17" s="21">
        <f t="shared" si="18"/>
        <v>1.2589999999999999</v>
      </c>
      <c r="Y17" s="10">
        <f t="shared" si="11"/>
        <v>1.4338842975206612</v>
      </c>
      <c r="AA17" t="str">
        <f t="shared" si="12"/>
        <v>Libre</v>
      </c>
      <c r="AB17" t="str">
        <f t="shared" si="13"/>
        <v>Anker</v>
      </c>
      <c r="AF17" s="22">
        <f t="shared" si="14"/>
        <v>1</v>
      </c>
      <c r="AG17" s="22">
        <f t="shared" si="15"/>
        <v>0</v>
      </c>
      <c r="AH17" s="22">
        <f t="shared" si="17"/>
        <v>0</v>
      </c>
      <c r="AI17">
        <f>VLOOKUP(Y17,'Moy libre'!$B$5:$E$52,3)</f>
        <v>45</v>
      </c>
      <c r="AJ17">
        <f>VLOOKUP(Y17,'Moy libre'!$H$5:$K$52,3)</f>
        <v>45</v>
      </c>
      <c r="AK17">
        <f>VLOOKUP(Y17,'Moy libre'!$N$5:$Q$52,3)</f>
        <v>45</v>
      </c>
      <c r="AL17">
        <f>VLOOKUP(Y17,'Moy libre'!$T$5:$W$52,3)</f>
        <v>45</v>
      </c>
      <c r="AM17">
        <f>VLOOKUP(Y17,'Moy libre'!$Z$5:$AC$52,3)</f>
        <v>45</v>
      </c>
    </row>
    <row r="18" spans="1:39" ht="15" customHeight="1" x14ac:dyDescent="0.25">
      <c r="A18" s="3">
        <v>6245</v>
      </c>
      <c r="B18" s="2" t="s">
        <v>33</v>
      </c>
      <c r="C18" s="1"/>
      <c r="D18" s="1">
        <v>0.49099999999999999</v>
      </c>
      <c r="E18" s="1" t="s">
        <v>38</v>
      </c>
      <c r="F18" s="1">
        <v>15</v>
      </c>
      <c r="G18" s="1">
        <v>0.64200000000000002</v>
      </c>
      <c r="H18" s="4">
        <v>0.52400000000000002</v>
      </c>
      <c r="I18" s="4">
        <v>0.57999999999999996</v>
      </c>
      <c r="J18" s="1">
        <v>0.64200000000000002</v>
      </c>
      <c r="K18" s="1">
        <v>19</v>
      </c>
      <c r="L18" s="1">
        <v>65</v>
      </c>
      <c r="M18" s="1">
        <v>124</v>
      </c>
      <c r="N18" s="1">
        <v>5</v>
      </c>
      <c r="O18" s="1">
        <v>72</v>
      </c>
      <c r="P18" s="1">
        <v>112</v>
      </c>
      <c r="Q18" s="1">
        <v>5</v>
      </c>
      <c r="R18" s="1">
        <v>137</v>
      </c>
      <c r="S18" s="1">
        <v>236</v>
      </c>
      <c r="T18" s="1">
        <v>10</v>
      </c>
      <c r="U18" s="1">
        <f t="shared" si="9"/>
        <v>6245</v>
      </c>
      <c r="V18" s="1" t="str">
        <f t="shared" si="10"/>
        <v>Gerrit Markering</v>
      </c>
      <c r="W18" s="19">
        <f t="shared" si="16"/>
        <v>15</v>
      </c>
      <c r="X18" s="21">
        <f t="shared" si="18"/>
        <v>0.49099999999999999</v>
      </c>
      <c r="Y18" s="10">
        <f t="shared" si="11"/>
        <v>0.58050847457627119</v>
      </c>
      <c r="AA18" t="str">
        <f t="shared" si="12"/>
        <v>Libre</v>
      </c>
      <c r="AB18" t="str">
        <f t="shared" si="13"/>
        <v>Anker</v>
      </c>
      <c r="AF18" s="22">
        <f t="shared" si="14"/>
        <v>1</v>
      </c>
      <c r="AG18" s="22">
        <f t="shared" si="15"/>
        <v>0</v>
      </c>
      <c r="AH18" s="22">
        <f t="shared" si="17"/>
        <v>0</v>
      </c>
      <c r="AI18">
        <f>VLOOKUP(Y18,'Moy libre'!$B$5:$E$52,3)</f>
        <v>25</v>
      </c>
      <c r="AJ18">
        <f>VLOOKUP(Y18,'Moy libre'!$H$5:$K$52,3)</f>
        <v>20</v>
      </c>
      <c r="AK18">
        <f>VLOOKUP(Y18,'Moy libre'!$N$5:$Q$52,3)</f>
        <v>18</v>
      </c>
      <c r="AL18">
        <f>VLOOKUP(Y18,'Moy libre'!$T$5:$W$52,3)</f>
        <v>16</v>
      </c>
      <c r="AM18">
        <f>VLOOKUP(Y18,'Moy libre'!$Z$5:$AC$52,3)</f>
        <v>16</v>
      </c>
    </row>
    <row r="19" spans="1:39" ht="15" customHeight="1" x14ac:dyDescent="0.25">
      <c r="A19" s="3">
        <v>6242</v>
      </c>
      <c r="B19" s="2" t="s">
        <v>43</v>
      </c>
      <c r="C19" s="1"/>
      <c r="D19" s="1">
        <v>0.63300000000000001</v>
      </c>
      <c r="E19" s="1" t="s">
        <v>38</v>
      </c>
      <c r="F19" s="1">
        <v>20</v>
      </c>
      <c r="G19" s="1">
        <v>1</v>
      </c>
      <c r="H19" s="4">
        <v>0</v>
      </c>
      <c r="I19" s="4">
        <v>0</v>
      </c>
      <c r="J19" s="1">
        <v>1</v>
      </c>
      <c r="K19" s="1">
        <v>32</v>
      </c>
      <c r="L19" s="1">
        <v>35</v>
      </c>
      <c r="M19" s="1">
        <v>35</v>
      </c>
      <c r="N19" s="1">
        <v>2</v>
      </c>
      <c r="O19" s="1">
        <v>18</v>
      </c>
      <c r="P19" s="1">
        <v>18</v>
      </c>
      <c r="Q19" s="1">
        <v>1</v>
      </c>
      <c r="R19" s="1">
        <v>53</v>
      </c>
      <c r="S19" s="1">
        <v>53</v>
      </c>
      <c r="T19" s="1">
        <v>3</v>
      </c>
      <c r="U19" s="1">
        <f t="shared" si="9"/>
        <v>6242</v>
      </c>
      <c r="V19" s="1" t="str">
        <f t="shared" si="10"/>
        <v>Alex Jansen</v>
      </c>
      <c r="W19" s="19">
        <f t="shared" si="16"/>
        <v>20</v>
      </c>
      <c r="X19" s="21">
        <f t="shared" si="18"/>
        <v>0.63300000000000001</v>
      </c>
      <c r="Y19" s="10">
        <f t="shared" si="11"/>
        <v>1</v>
      </c>
      <c r="AA19" t="str">
        <f t="shared" si="12"/>
        <v>Libre</v>
      </c>
      <c r="AB19" t="str">
        <f t="shared" si="13"/>
        <v>Anker</v>
      </c>
      <c r="AF19" s="22">
        <f t="shared" si="14"/>
        <v>1</v>
      </c>
      <c r="AG19" s="22">
        <f t="shared" si="15"/>
        <v>0</v>
      </c>
      <c r="AH19" s="22">
        <f t="shared" si="17"/>
        <v>0</v>
      </c>
      <c r="AI19">
        <f>VLOOKUP(Y19,'Moy libre'!$B$5:$E$52,3)</f>
        <v>32</v>
      </c>
      <c r="AJ19">
        <f>VLOOKUP(Y19,'Moy libre'!$H$5:$K$52,3)</f>
        <v>32</v>
      </c>
      <c r="AK19">
        <f>VLOOKUP(Y19,'Moy libre'!$N$5:$Q$52,3)</f>
        <v>32</v>
      </c>
      <c r="AL19">
        <f>VLOOKUP(Y19,'Moy libre'!$T$5:$W$52,3)</f>
        <v>32</v>
      </c>
      <c r="AM19">
        <f>VLOOKUP(Y19,'Moy libre'!$Z$5:$AC$52,3)</f>
        <v>32</v>
      </c>
    </row>
    <row r="20" spans="1:39" ht="15" customHeight="1" x14ac:dyDescent="0.25">
      <c r="A20" s="3">
        <v>6149</v>
      </c>
      <c r="B20" s="2" t="s">
        <v>44</v>
      </c>
      <c r="C20" s="1"/>
      <c r="D20" s="1">
        <v>0.76200000000000001</v>
      </c>
      <c r="E20" s="1" t="s">
        <v>38</v>
      </c>
      <c r="F20" s="1">
        <v>22</v>
      </c>
      <c r="G20" s="1">
        <v>0.46100000000000002</v>
      </c>
      <c r="H20" s="4">
        <v>0</v>
      </c>
      <c r="I20" s="4">
        <v>0</v>
      </c>
      <c r="J20" s="1">
        <v>0.46100000000000002</v>
      </c>
      <c r="K20" s="1">
        <v>15</v>
      </c>
      <c r="L20" s="1">
        <v>24</v>
      </c>
      <c r="M20" s="1">
        <v>52</v>
      </c>
      <c r="N20" s="1">
        <v>2</v>
      </c>
      <c r="O20" s="1">
        <v>0</v>
      </c>
      <c r="P20" s="1">
        <v>0</v>
      </c>
      <c r="Q20" s="1">
        <v>0</v>
      </c>
      <c r="R20" s="1">
        <v>24</v>
      </c>
      <c r="S20" s="1">
        <v>52</v>
      </c>
      <c r="T20" s="1">
        <v>2</v>
      </c>
      <c r="U20" s="1">
        <f t="shared" si="9"/>
        <v>6149</v>
      </c>
      <c r="V20" s="1" t="str">
        <f t="shared" si="10"/>
        <v>Frans van Huet</v>
      </c>
      <c r="W20" s="19">
        <f t="shared" si="16"/>
        <v>22</v>
      </c>
      <c r="X20" s="21">
        <f t="shared" si="18"/>
        <v>0.76200000000000001</v>
      </c>
      <c r="Y20" s="10">
        <f t="shared" si="11"/>
        <v>0.46153846153846156</v>
      </c>
      <c r="AA20" t="str">
        <f t="shared" si="12"/>
        <v>Libre</v>
      </c>
      <c r="AB20" t="str">
        <f t="shared" si="13"/>
        <v>Anker</v>
      </c>
      <c r="AF20" s="22">
        <f t="shared" si="14"/>
        <v>0</v>
      </c>
      <c r="AG20" s="22">
        <f t="shared" si="15"/>
        <v>1</v>
      </c>
      <c r="AH20" s="22">
        <f t="shared" si="17"/>
        <v>0</v>
      </c>
      <c r="AI20">
        <f>VLOOKUP(Y20,'Moy libre'!$B$5:$E$52,3)</f>
        <v>25</v>
      </c>
      <c r="AJ20">
        <f>VLOOKUP(Y20,'Moy libre'!$H$5:$K$52,3)</f>
        <v>20</v>
      </c>
      <c r="AK20">
        <f>VLOOKUP(Y20,'Moy libre'!$N$5:$Q$52,3)</f>
        <v>18</v>
      </c>
      <c r="AL20">
        <f>VLOOKUP(Y20,'Moy libre'!$T$5:$W$52,3)</f>
        <v>15</v>
      </c>
      <c r="AM20">
        <f>VLOOKUP(Y20,'Moy libre'!$Z$5:$AC$52,3)</f>
        <v>15</v>
      </c>
    </row>
    <row r="21" spans="1:39" ht="15" customHeight="1" x14ac:dyDescent="0.25">
      <c r="A21" s="3">
        <v>6148</v>
      </c>
      <c r="B21" s="2" t="s">
        <v>45</v>
      </c>
      <c r="C21" s="1"/>
      <c r="D21" s="1">
        <v>0.503</v>
      </c>
      <c r="E21" s="1" t="s">
        <v>38</v>
      </c>
      <c r="F21" s="1">
        <v>20</v>
      </c>
      <c r="G21" s="1">
        <v>0.47299999999999998</v>
      </c>
      <c r="H21" s="4">
        <v>0</v>
      </c>
      <c r="I21" s="4">
        <v>0</v>
      </c>
      <c r="J21" s="1">
        <v>0.47299999999999998</v>
      </c>
      <c r="K21" s="1">
        <v>20</v>
      </c>
      <c r="L21" s="1">
        <v>16</v>
      </c>
      <c r="M21" s="1">
        <v>30</v>
      </c>
      <c r="N21" s="1">
        <v>1</v>
      </c>
      <c r="O21" s="1">
        <v>11</v>
      </c>
      <c r="P21" s="1">
        <v>27</v>
      </c>
      <c r="Q21" s="1">
        <v>1</v>
      </c>
      <c r="R21" s="1">
        <v>27</v>
      </c>
      <c r="S21" s="1">
        <v>57</v>
      </c>
      <c r="T21" s="1">
        <v>2</v>
      </c>
      <c r="U21" s="1">
        <f t="shared" si="9"/>
        <v>6148</v>
      </c>
      <c r="V21" s="1" t="str">
        <f t="shared" si="10"/>
        <v>Bram Heymen</v>
      </c>
      <c r="W21" s="19">
        <f t="shared" si="16"/>
        <v>20</v>
      </c>
      <c r="X21" s="21">
        <f t="shared" si="18"/>
        <v>0.503</v>
      </c>
      <c r="Y21" s="10">
        <f t="shared" si="11"/>
        <v>0.47368421052631576</v>
      </c>
      <c r="AA21" t="str">
        <f t="shared" si="12"/>
        <v>Libre</v>
      </c>
      <c r="AB21" t="str">
        <f t="shared" si="13"/>
        <v>Anker</v>
      </c>
      <c r="AF21" s="22">
        <f t="shared" si="14"/>
        <v>0</v>
      </c>
      <c r="AG21" s="22">
        <f t="shared" si="15"/>
        <v>1</v>
      </c>
      <c r="AH21" s="22">
        <f t="shared" si="17"/>
        <v>0</v>
      </c>
      <c r="AI21">
        <f>VLOOKUP(Y21,'Moy libre'!$B$5:$E$52,3)</f>
        <v>25</v>
      </c>
      <c r="AJ21">
        <f>VLOOKUP(Y21,'Moy libre'!$H$5:$K$52,3)</f>
        <v>20</v>
      </c>
      <c r="AK21">
        <f>VLOOKUP(Y21,'Moy libre'!$N$5:$Q$52,3)</f>
        <v>18</v>
      </c>
      <c r="AL21">
        <f>VLOOKUP(Y21,'Moy libre'!$T$5:$W$52,3)</f>
        <v>15</v>
      </c>
      <c r="AM21">
        <f>VLOOKUP(Y21,'Moy libre'!$Z$5:$AC$52,3)</f>
        <v>15</v>
      </c>
    </row>
    <row r="22" spans="1:39" ht="15" customHeight="1" x14ac:dyDescent="0.25">
      <c r="A22" s="3">
        <v>6029</v>
      </c>
      <c r="B22" s="2" t="s">
        <v>34</v>
      </c>
      <c r="C22" s="1"/>
      <c r="D22" s="1">
        <v>0.874</v>
      </c>
      <c r="E22" s="1" t="s">
        <v>38</v>
      </c>
      <c r="F22" s="1">
        <v>25</v>
      </c>
      <c r="G22" s="4">
        <v>0.83799999999999997</v>
      </c>
      <c r="H22" s="4">
        <v>0.88800000000000001</v>
      </c>
      <c r="I22" s="1">
        <v>0.88900000000000001</v>
      </c>
      <c r="J22" s="1">
        <v>0.88900000000000001</v>
      </c>
      <c r="K22" s="1">
        <v>25</v>
      </c>
      <c r="L22" s="1">
        <v>264</v>
      </c>
      <c r="M22" s="1">
        <v>297</v>
      </c>
      <c r="N22" s="1">
        <v>12</v>
      </c>
      <c r="O22" s="1">
        <v>229</v>
      </c>
      <c r="P22" s="1">
        <v>257</v>
      </c>
      <c r="Q22" s="1">
        <v>9</v>
      </c>
      <c r="R22" s="1">
        <v>493</v>
      </c>
      <c r="S22" s="1">
        <v>554</v>
      </c>
      <c r="T22" s="1">
        <v>21</v>
      </c>
      <c r="U22" s="1">
        <f t="shared" si="9"/>
        <v>6029</v>
      </c>
      <c r="V22" s="1" t="str">
        <f t="shared" si="10"/>
        <v>Hans te Braak</v>
      </c>
      <c r="W22" s="19">
        <f t="shared" si="16"/>
        <v>25</v>
      </c>
      <c r="X22" s="21">
        <f t="shared" si="18"/>
        <v>0.874</v>
      </c>
      <c r="Y22" s="10">
        <f t="shared" si="11"/>
        <v>0.88989169675090252</v>
      </c>
      <c r="AA22" t="str">
        <f t="shared" si="12"/>
        <v>Libre</v>
      </c>
      <c r="AB22" t="str">
        <f t="shared" si="13"/>
        <v>Anker</v>
      </c>
      <c r="AF22" s="22">
        <f t="shared" si="14"/>
        <v>1</v>
      </c>
      <c r="AG22" s="22">
        <f t="shared" si="15"/>
        <v>0</v>
      </c>
      <c r="AH22" s="22">
        <f t="shared" si="17"/>
        <v>0</v>
      </c>
      <c r="AI22">
        <f>VLOOKUP(Y22,'Moy libre'!$B$5:$E$52,3)</f>
        <v>25</v>
      </c>
      <c r="AJ22">
        <f>VLOOKUP(Y22,'Moy libre'!$H$5:$K$52,3)</f>
        <v>25</v>
      </c>
      <c r="AK22">
        <f>VLOOKUP(Y22,'Moy libre'!$N$5:$Q$52,3)</f>
        <v>25</v>
      </c>
      <c r="AL22">
        <f>VLOOKUP(Y22,'Moy libre'!$T$5:$W$52,3)</f>
        <v>25</v>
      </c>
      <c r="AM22">
        <f>VLOOKUP(Y22,'Moy libre'!$Z$5:$AC$52,3)</f>
        <v>25</v>
      </c>
    </row>
    <row r="23" spans="1:39" ht="15" customHeight="1" x14ac:dyDescent="0.25">
      <c r="A23" s="3">
        <v>6020</v>
      </c>
      <c r="B23" s="2" t="s">
        <v>46</v>
      </c>
      <c r="C23" s="1"/>
      <c r="D23" s="1">
        <v>1.6739999999999999</v>
      </c>
      <c r="E23" s="1" t="s">
        <v>38</v>
      </c>
      <c r="F23" s="1">
        <v>51</v>
      </c>
      <c r="G23" s="4">
        <v>1.8580000000000001</v>
      </c>
      <c r="H23" s="4">
        <v>1.81</v>
      </c>
      <c r="I23" s="1">
        <v>1.863</v>
      </c>
      <c r="J23" s="1">
        <v>1.863</v>
      </c>
      <c r="K23" s="1">
        <v>57</v>
      </c>
      <c r="L23" s="1">
        <v>324</v>
      </c>
      <c r="M23" s="1">
        <v>179</v>
      </c>
      <c r="N23" s="1">
        <v>7</v>
      </c>
      <c r="O23" s="1">
        <v>99</v>
      </c>
      <c r="P23" s="1">
        <v>48</v>
      </c>
      <c r="Q23" s="1">
        <v>2</v>
      </c>
      <c r="R23" s="1">
        <v>423</v>
      </c>
      <c r="S23" s="1">
        <v>227</v>
      </c>
      <c r="T23" s="1">
        <v>9</v>
      </c>
      <c r="U23" s="1">
        <f t="shared" si="9"/>
        <v>6020</v>
      </c>
      <c r="V23" s="1" t="str">
        <f t="shared" si="10"/>
        <v>Wiely Albers</v>
      </c>
      <c r="W23" s="19">
        <f t="shared" si="16"/>
        <v>51</v>
      </c>
      <c r="X23" s="21">
        <f t="shared" si="18"/>
        <v>1.6739999999999999</v>
      </c>
      <c r="Y23" s="10">
        <f t="shared" si="11"/>
        <v>1.8634361233480177</v>
      </c>
      <c r="AA23" t="str">
        <f t="shared" si="12"/>
        <v>Libre</v>
      </c>
      <c r="AB23" t="str">
        <f t="shared" si="13"/>
        <v>Anker</v>
      </c>
      <c r="AF23" s="22">
        <f t="shared" si="14"/>
        <v>1</v>
      </c>
      <c r="AG23" s="22">
        <f t="shared" si="15"/>
        <v>0</v>
      </c>
      <c r="AH23" s="22">
        <f t="shared" si="17"/>
        <v>0</v>
      </c>
      <c r="AI23">
        <f>VLOOKUP(Y23,'Moy libre'!$B$5:$E$52,3)</f>
        <v>57</v>
      </c>
      <c r="AJ23">
        <f>VLOOKUP(Y23,'Moy libre'!$H$5:$K$52,3)</f>
        <v>57</v>
      </c>
      <c r="AK23">
        <f>VLOOKUP(Y23,'Moy libre'!$N$5:$Q$52,3)</f>
        <v>57</v>
      </c>
      <c r="AL23">
        <f>VLOOKUP(Y23,'Moy libre'!$T$5:$W$52,3)</f>
        <v>57</v>
      </c>
      <c r="AM23">
        <f>VLOOKUP(Y23,'Moy libre'!$Z$5:$AC$52,3)</f>
        <v>57</v>
      </c>
    </row>
    <row r="24" spans="1:39" ht="15" customHeight="1" x14ac:dyDescent="0.25">
      <c r="A24" s="3">
        <v>6017</v>
      </c>
      <c r="B24" s="2" t="s">
        <v>35</v>
      </c>
      <c r="C24" s="1"/>
      <c r="D24" s="1">
        <v>1.4359999999999999</v>
      </c>
      <c r="E24" s="1" t="s">
        <v>38</v>
      </c>
      <c r="F24" s="1">
        <v>45</v>
      </c>
      <c r="G24" s="4">
        <v>1.407</v>
      </c>
      <c r="H24" s="4">
        <v>0</v>
      </c>
      <c r="I24" s="1">
        <v>1.462</v>
      </c>
      <c r="J24" s="1">
        <v>1.462</v>
      </c>
      <c r="K24" s="1">
        <v>45</v>
      </c>
      <c r="L24" s="1">
        <v>175</v>
      </c>
      <c r="M24" s="1">
        <v>109</v>
      </c>
      <c r="N24" s="1">
        <v>4</v>
      </c>
      <c r="O24" s="1">
        <v>306</v>
      </c>
      <c r="P24" s="1">
        <v>220</v>
      </c>
      <c r="Q24" s="1">
        <v>8</v>
      </c>
      <c r="R24" s="1">
        <v>481</v>
      </c>
      <c r="S24" s="1">
        <v>329</v>
      </c>
      <c r="T24" s="1">
        <v>12</v>
      </c>
      <c r="U24" s="1">
        <f t="shared" si="9"/>
        <v>6017</v>
      </c>
      <c r="V24" s="1" t="str">
        <f t="shared" si="10"/>
        <v>Mart Albers</v>
      </c>
      <c r="W24" s="19">
        <f t="shared" si="16"/>
        <v>45</v>
      </c>
      <c r="X24" s="21">
        <f t="shared" si="18"/>
        <v>1.4359999999999999</v>
      </c>
      <c r="Y24" s="10">
        <f t="shared" si="11"/>
        <v>1.4620060790273557</v>
      </c>
      <c r="AA24" t="str">
        <f t="shared" si="12"/>
        <v>Libre</v>
      </c>
      <c r="AB24" t="str">
        <f t="shared" si="13"/>
        <v>Anker</v>
      </c>
      <c r="AF24" s="22">
        <f t="shared" si="14"/>
        <v>1</v>
      </c>
      <c r="AG24" s="22">
        <f t="shared" si="15"/>
        <v>0</v>
      </c>
      <c r="AH24" s="22">
        <f t="shared" si="17"/>
        <v>0</v>
      </c>
      <c r="AI24">
        <f>VLOOKUP(Y24,'Moy libre'!$B$5:$E$52,3)</f>
        <v>45</v>
      </c>
      <c r="AJ24">
        <f>VLOOKUP(Y24,'Moy libre'!$H$5:$K$52,3)</f>
        <v>45</v>
      </c>
      <c r="AK24">
        <f>VLOOKUP(Y24,'Moy libre'!$N$5:$Q$52,3)</f>
        <v>45</v>
      </c>
      <c r="AL24">
        <f>VLOOKUP(Y24,'Moy libre'!$T$5:$W$52,3)</f>
        <v>45</v>
      </c>
      <c r="AM24">
        <f>VLOOKUP(Y24,'Moy libre'!$Z$5:$AC$52,3)</f>
        <v>45</v>
      </c>
    </row>
    <row r="25" spans="1:39" ht="15" customHeight="1" x14ac:dyDescent="0.25">
      <c r="A25" s="3">
        <v>6006</v>
      </c>
      <c r="B25" s="2" t="s">
        <v>36</v>
      </c>
      <c r="C25" s="1"/>
      <c r="D25" s="1">
        <v>0.99199999999999999</v>
      </c>
      <c r="E25" s="1" t="s">
        <v>38</v>
      </c>
      <c r="F25" s="1">
        <v>28</v>
      </c>
      <c r="G25" s="4">
        <v>1.0209999999999999</v>
      </c>
      <c r="H25" s="1">
        <v>1.26</v>
      </c>
      <c r="I25" s="4">
        <v>1.1819999999999999</v>
      </c>
      <c r="J25" s="1">
        <v>1.26</v>
      </c>
      <c r="K25" s="1">
        <v>38</v>
      </c>
      <c r="L25" s="1">
        <v>363</v>
      </c>
      <c r="M25" s="1">
        <v>288</v>
      </c>
      <c r="N25" s="1">
        <v>11</v>
      </c>
      <c r="O25" s="1">
        <v>143</v>
      </c>
      <c r="P25" s="1">
        <v>140</v>
      </c>
      <c r="Q25" s="1">
        <v>5</v>
      </c>
      <c r="R25" s="1">
        <v>506</v>
      </c>
      <c r="S25" s="1">
        <v>428</v>
      </c>
      <c r="T25" s="1">
        <v>16</v>
      </c>
      <c r="U25" s="1">
        <f t="shared" si="9"/>
        <v>6006</v>
      </c>
      <c r="V25" s="1" t="str">
        <f t="shared" si="10"/>
        <v>Wesley Albers</v>
      </c>
      <c r="W25" s="19">
        <f t="shared" si="16"/>
        <v>28</v>
      </c>
      <c r="X25" s="21">
        <f t="shared" si="18"/>
        <v>0.99199999999999999</v>
      </c>
      <c r="Y25" s="10">
        <f t="shared" si="11"/>
        <v>1.1822429906542056</v>
      </c>
      <c r="AA25" t="str">
        <f t="shared" si="12"/>
        <v>Libre</v>
      </c>
      <c r="AB25" t="str">
        <f t="shared" si="13"/>
        <v>Anker</v>
      </c>
      <c r="AF25" s="22">
        <f t="shared" si="14"/>
        <v>1</v>
      </c>
      <c r="AG25" s="22">
        <f t="shared" si="15"/>
        <v>0</v>
      </c>
      <c r="AH25" s="22">
        <f t="shared" si="17"/>
        <v>0</v>
      </c>
      <c r="AI25">
        <f>VLOOKUP(Y25,'Moy libre'!$B$5:$E$52,3)</f>
        <v>35</v>
      </c>
      <c r="AJ25">
        <f>VLOOKUP(Y25,'Moy libre'!$H$5:$K$52,3)</f>
        <v>35</v>
      </c>
      <c r="AK25">
        <f>VLOOKUP(Y25,'Moy libre'!$N$5:$Q$52,3)</f>
        <v>35</v>
      </c>
      <c r="AL25">
        <f>VLOOKUP(Y25,'Moy libre'!$T$5:$W$52,3)</f>
        <v>35</v>
      </c>
      <c r="AM25">
        <f>VLOOKUP(Y25,'Moy libre'!$Z$5:$AC$52,3)</f>
        <v>35</v>
      </c>
    </row>
    <row r="27" spans="1:39" ht="21" x14ac:dyDescent="0.4">
      <c r="A27" s="8" t="s">
        <v>47</v>
      </c>
      <c r="Y27"/>
    </row>
    <row r="28" spans="1:39" x14ac:dyDescent="0.25">
      <c r="Y28"/>
    </row>
    <row r="29" spans="1:39" x14ac:dyDescent="0.25">
      <c r="A29" s="2" t="s">
        <v>4</v>
      </c>
      <c r="B29" s="2" t="s">
        <v>5</v>
      </c>
      <c r="D29" s="1" t="s">
        <v>6</v>
      </c>
      <c r="E29" s="1" t="s">
        <v>7</v>
      </c>
      <c r="F29" s="1" t="s">
        <v>8</v>
      </c>
      <c r="G29" s="1" t="s">
        <v>9</v>
      </c>
      <c r="H29" s="1" t="s">
        <v>10</v>
      </c>
      <c r="I29" s="1" t="s">
        <v>11</v>
      </c>
      <c r="J29" s="1" t="s">
        <v>12</v>
      </c>
      <c r="L29" s="1" t="s">
        <v>13</v>
      </c>
      <c r="M29" s="1" t="s">
        <v>14</v>
      </c>
      <c r="N29" s="1" t="s">
        <v>15</v>
      </c>
      <c r="O29" s="1" t="s">
        <v>16</v>
      </c>
      <c r="P29" s="1" t="s">
        <v>17</v>
      </c>
      <c r="Q29" s="1" t="s">
        <v>18</v>
      </c>
      <c r="R29" s="1" t="s">
        <v>19</v>
      </c>
      <c r="S29" s="1" t="s">
        <v>20</v>
      </c>
      <c r="T29" s="1" t="s">
        <v>21</v>
      </c>
      <c r="U29" s="1"/>
      <c r="V29" s="1"/>
      <c r="W29" s="18"/>
      <c r="X29" s="20"/>
      <c r="Y29"/>
    </row>
    <row r="30" spans="1:39" x14ac:dyDescent="0.25">
      <c r="A30" s="3">
        <v>6673</v>
      </c>
      <c r="B30" s="2" t="s">
        <v>48</v>
      </c>
      <c r="C30" s="1"/>
      <c r="D30" s="1">
        <v>1.5</v>
      </c>
      <c r="E30" s="1" t="s">
        <v>38</v>
      </c>
      <c r="F30" s="1">
        <v>48</v>
      </c>
      <c r="G30" s="1">
        <v>1.7270000000000001</v>
      </c>
      <c r="H30" s="9">
        <v>1.48</v>
      </c>
      <c r="I30" s="9">
        <v>1.5649999999999999</v>
      </c>
      <c r="J30" s="1">
        <v>1.7270000000000001</v>
      </c>
      <c r="K30" s="1">
        <v>54</v>
      </c>
      <c r="L30" s="1">
        <v>302</v>
      </c>
      <c r="M30" s="1">
        <v>204</v>
      </c>
      <c r="N30" s="1">
        <v>7</v>
      </c>
      <c r="O30" s="1">
        <v>360</v>
      </c>
      <c r="P30" s="1">
        <v>219</v>
      </c>
      <c r="Q30" s="1">
        <v>8</v>
      </c>
      <c r="R30" s="1">
        <v>662</v>
      </c>
      <c r="S30" s="1">
        <v>423</v>
      </c>
      <c r="T30" s="1">
        <v>15</v>
      </c>
      <c r="U30" s="1">
        <f t="shared" ref="U30:U42" si="19">A30</f>
        <v>6673</v>
      </c>
      <c r="V30" s="1" t="str">
        <f t="shared" ref="V30:V42" si="20">B30</f>
        <v>Dennis Bodd</v>
      </c>
      <c r="W30" s="18"/>
      <c r="X30" s="20">
        <f t="shared" ref="X30:X42" si="21">D30</f>
        <v>1.5</v>
      </c>
      <c r="Y30" s="10">
        <f t="shared" ref="Y30:Y42" si="22">IF(T30&gt;0,R30/S30,D30)</f>
        <v>1.5650118203309693</v>
      </c>
      <c r="AA30" t="str">
        <f>E30</f>
        <v>Libre</v>
      </c>
      <c r="AB30" t="str">
        <f>$A$27</f>
        <v>Boemerang</v>
      </c>
      <c r="AF30" s="22">
        <f t="shared" ref="AF30:AF42" si="23">IF(Y30&gt;X30,1,0)</f>
        <v>1</v>
      </c>
      <c r="AG30" s="22">
        <f t="shared" ref="AG30:AG42" si="24">IF(Y30&lt;X30,1,0)</f>
        <v>0</v>
      </c>
      <c r="AH30" s="22">
        <f t="shared" ref="AH30:AH42" si="25">IF(X30=Y30,1,0)</f>
        <v>0</v>
      </c>
      <c r="AI30">
        <f>VLOOKUP(Y30,'Moy libre'!$B$5:$E$52,3)</f>
        <v>48</v>
      </c>
      <c r="AJ30">
        <f>VLOOKUP(Y30,'Moy libre'!$H$5:$K$52,3)</f>
        <v>48</v>
      </c>
      <c r="AK30">
        <f>VLOOKUP(Y30,'Moy libre'!$N$5:$Q$52,3)</f>
        <v>48</v>
      </c>
      <c r="AL30">
        <f>VLOOKUP(Y30,'Moy libre'!$T$5:$W$52,3)</f>
        <v>48</v>
      </c>
      <c r="AM30">
        <f>VLOOKUP(Y30,'Moy libre'!$Z$5:$AC$52,3)</f>
        <v>48</v>
      </c>
    </row>
    <row r="31" spans="1:39" x14ac:dyDescent="0.25">
      <c r="A31" s="3">
        <v>6662</v>
      </c>
      <c r="B31" s="2" t="s">
        <v>49</v>
      </c>
      <c r="C31" s="1"/>
      <c r="D31" s="1">
        <v>0.6</v>
      </c>
      <c r="E31" s="1" t="s">
        <v>38</v>
      </c>
      <c r="F31" s="1">
        <v>19</v>
      </c>
      <c r="G31" s="1">
        <v>1</v>
      </c>
      <c r="H31" s="9">
        <v>0.64</v>
      </c>
      <c r="I31" s="9">
        <v>0.72399999999999998</v>
      </c>
      <c r="J31" s="1">
        <v>1</v>
      </c>
      <c r="K31" s="1">
        <v>32</v>
      </c>
      <c r="L31" s="1">
        <v>189</v>
      </c>
      <c r="M31" s="1">
        <v>295</v>
      </c>
      <c r="N31" s="1">
        <v>11</v>
      </c>
      <c r="O31" s="1">
        <v>169</v>
      </c>
      <c r="P31" s="1">
        <v>199</v>
      </c>
      <c r="Q31" s="1">
        <v>8</v>
      </c>
      <c r="R31" s="1">
        <v>358</v>
      </c>
      <c r="S31" s="1">
        <v>494</v>
      </c>
      <c r="T31" s="1">
        <v>19</v>
      </c>
      <c r="U31" s="1">
        <f t="shared" si="19"/>
        <v>6662</v>
      </c>
      <c r="V31" s="1" t="str">
        <f t="shared" si="20"/>
        <v>Marcel de Jongh</v>
      </c>
      <c r="W31" s="18"/>
      <c r="X31" s="20">
        <f t="shared" si="21"/>
        <v>0.6</v>
      </c>
      <c r="Y31" s="10">
        <f t="shared" si="22"/>
        <v>0.7246963562753036</v>
      </c>
      <c r="AA31" t="str">
        <f t="shared" ref="AA31:AA42" si="26">E31</f>
        <v>Libre</v>
      </c>
      <c r="AB31" t="str">
        <f t="shared" ref="AB31:AB42" si="27">$A$27</f>
        <v>Boemerang</v>
      </c>
      <c r="AF31" s="22">
        <f t="shared" si="23"/>
        <v>1</v>
      </c>
      <c r="AG31" s="22">
        <f t="shared" si="24"/>
        <v>0</v>
      </c>
      <c r="AH31" s="22">
        <f t="shared" si="25"/>
        <v>0</v>
      </c>
      <c r="AI31">
        <f>VLOOKUP(Y31,'Moy libre'!$B$5:$E$52,3)</f>
        <v>25</v>
      </c>
      <c r="AJ31">
        <f>VLOOKUP(Y31,'Moy libre'!$H$5:$K$52,3)</f>
        <v>22</v>
      </c>
      <c r="AK31">
        <f>VLOOKUP(Y31,'Moy libre'!$N$5:$Q$52,3)</f>
        <v>22</v>
      </c>
      <c r="AL31">
        <f>VLOOKUP(Y31,'Moy libre'!$T$5:$W$52,3)</f>
        <v>22</v>
      </c>
      <c r="AM31">
        <f>VLOOKUP(Y31,'Moy libre'!$Z$5:$AC$52,3)</f>
        <v>22</v>
      </c>
    </row>
    <row r="32" spans="1:39" x14ac:dyDescent="0.25">
      <c r="A32" s="3">
        <v>6641</v>
      </c>
      <c r="B32" s="2" t="s">
        <v>50</v>
      </c>
      <c r="C32" s="1"/>
      <c r="D32" s="1">
        <v>0.66500000000000004</v>
      </c>
      <c r="E32" s="1" t="s">
        <v>38</v>
      </c>
      <c r="F32" s="1">
        <v>19</v>
      </c>
      <c r="G32" s="1">
        <v>0.81299999999999994</v>
      </c>
      <c r="H32" s="9">
        <v>0.73499999999999999</v>
      </c>
      <c r="I32" s="9">
        <v>0.76700000000000002</v>
      </c>
      <c r="J32" s="1">
        <v>0.81299999999999994</v>
      </c>
      <c r="K32" s="1">
        <v>25</v>
      </c>
      <c r="L32" s="1">
        <v>206</v>
      </c>
      <c r="M32" s="1">
        <v>280</v>
      </c>
      <c r="N32" s="1">
        <v>11</v>
      </c>
      <c r="O32" s="1">
        <v>167</v>
      </c>
      <c r="P32" s="1">
        <v>206</v>
      </c>
      <c r="Q32" s="1">
        <v>8</v>
      </c>
      <c r="R32" s="1">
        <v>373</v>
      </c>
      <c r="S32" s="1">
        <v>486</v>
      </c>
      <c r="T32" s="1">
        <v>19</v>
      </c>
      <c r="U32" s="1">
        <f t="shared" si="19"/>
        <v>6641</v>
      </c>
      <c r="V32" s="1" t="str">
        <f t="shared" si="20"/>
        <v>Rob Reijnen</v>
      </c>
      <c r="W32" s="18"/>
      <c r="X32" s="20">
        <f t="shared" si="21"/>
        <v>0.66500000000000004</v>
      </c>
      <c r="Y32" s="10">
        <f t="shared" si="22"/>
        <v>0.76748971193415638</v>
      </c>
      <c r="AA32" t="str">
        <f t="shared" si="26"/>
        <v>Libre</v>
      </c>
      <c r="AB32" t="str">
        <f t="shared" si="27"/>
        <v>Boemerang</v>
      </c>
      <c r="AF32" s="22">
        <f t="shared" si="23"/>
        <v>1</v>
      </c>
      <c r="AG32" s="22">
        <f t="shared" si="24"/>
        <v>0</v>
      </c>
      <c r="AH32" s="22">
        <f t="shared" si="25"/>
        <v>0</v>
      </c>
      <c r="AI32">
        <f>VLOOKUP(Y32,'Moy libre'!$B$5:$E$52,3)</f>
        <v>25</v>
      </c>
      <c r="AJ32">
        <f>VLOOKUP(Y32,'Moy libre'!$H$5:$K$52,3)</f>
        <v>22</v>
      </c>
      <c r="AK32">
        <f>VLOOKUP(Y32,'Moy libre'!$N$5:$Q$52,3)</f>
        <v>22</v>
      </c>
      <c r="AL32">
        <f>VLOOKUP(Y32,'Moy libre'!$T$5:$W$52,3)</f>
        <v>22</v>
      </c>
      <c r="AM32">
        <f>VLOOKUP(Y32,'Moy libre'!$Z$5:$AC$52,3)</f>
        <v>22</v>
      </c>
    </row>
    <row r="33" spans="1:60" x14ac:dyDescent="0.25">
      <c r="A33" s="3">
        <v>6638</v>
      </c>
      <c r="B33" s="2" t="s">
        <v>51</v>
      </c>
      <c r="C33" s="1"/>
      <c r="D33" s="1">
        <v>0.80100000000000005</v>
      </c>
      <c r="E33" s="1" t="s">
        <v>38</v>
      </c>
      <c r="F33" s="1">
        <v>25</v>
      </c>
      <c r="G33" s="9">
        <v>0.71699999999999997</v>
      </c>
      <c r="H33" s="1">
        <v>0.88200000000000001</v>
      </c>
      <c r="I33" s="9">
        <v>0.83</v>
      </c>
      <c r="J33" s="1">
        <v>0.88200000000000001</v>
      </c>
      <c r="K33" s="1">
        <v>25</v>
      </c>
      <c r="L33" s="1">
        <v>249</v>
      </c>
      <c r="M33" s="1">
        <v>282</v>
      </c>
      <c r="N33" s="1">
        <v>11</v>
      </c>
      <c r="O33" s="1">
        <v>94</v>
      </c>
      <c r="P33" s="1">
        <v>131</v>
      </c>
      <c r="Q33" s="1">
        <v>4</v>
      </c>
      <c r="R33" s="1">
        <v>343</v>
      </c>
      <c r="S33" s="1">
        <v>413</v>
      </c>
      <c r="T33" s="1">
        <v>15</v>
      </c>
      <c r="U33" s="1">
        <f t="shared" si="19"/>
        <v>6638</v>
      </c>
      <c r="V33" s="1" t="str">
        <f t="shared" si="20"/>
        <v>Gerrie Polman</v>
      </c>
      <c r="W33" s="18"/>
      <c r="X33" s="20">
        <f t="shared" si="21"/>
        <v>0.80100000000000005</v>
      </c>
      <c r="Y33" s="10">
        <f t="shared" si="22"/>
        <v>0.83050847457627119</v>
      </c>
      <c r="AA33" t="str">
        <f t="shared" si="26"/>
        <v>Libre</v>
      </c>
      <c r="AB33" t="str">
        <f t="shared" si="27"/>
        <v>Boemerang</v>
      </c>
      <c r="AF33" s="22">
        <f t="shared" si="23"/>
        <v>1</v>
      </c>
      <c r="AG33" s="22">
        <f t="shared" si="24"/>
        <v>0</v>
      </c>
      <c r="AH33" s="22">
        <f t="shared" si="25"/>
        <v>0</v>
      </c>
      <c r="AI33">
        <f>VLOOKUP(Y33,'Moy libre'!$B$5:$E$52,3)</f>
        <v>25</v>
      </c>
      <c r="AJ33">
        <f>VLOOKUP(Y33,'Moy libre'!$H$5:$K$52,3)</f>
        <v>25</v>
      </c>
      <c r="AK33">
        <f>VLOOKUP(Y33,'Moy libre'!$N$5:$Q$52,3)</f>
        <v>25</v>
      </c>
      <c r="AL33">
        <f>VLOOKUP(Y33,'Moy libre'!$T$5:$W$52,3)</f>
        <v>25</v>
      </c>
      <c r="AM33">
        <f>VLOOKUP(Y33,'Moy libre'!$Z$5:$AC$52,3)</f>
        <v>25</v>
      </c>
    </row>
    <row r="34" spans="1:60" x14ac:dyDescent="0.25">
      <c r="A34" s="3">
        <v>6613</v>
      </c>
      <c r="B34" s="2" t="s">
        <v>52</v>
      </c>
      <c r="C34" s="1"/>
      <c r="D34" s="1">
        <v>0.82299999999999995</v>
      </c>
      <c r="E34" s="1" t="s">
        <v>38</v>
      </c>
      <c r="F34" s="1">
        <v>25</v>
      </c>
      <c r="G34" s="1">
        <v>0.66100000000000003</v>
      </c>
      <c r="H34" s="9">
        <v>0</v>
      </c>
      <c r="I34" s="9">
        <v>0.60699999999999998</v>
      </c>
      <c r="J34" s="1">
        <v>0.66100000000000003</v>
      </c>
      <c r="K34" s="1">
        <v>19</v>
      </c>
      <c r="L34" s="1">
        <v>69</v>
      </c>
      <c r="M34" s="1">
        <v>128</v>
      </c>
      <c r="N34" s="1">
        <v>4</v>
      </c>
      <c r="O34" s="1">
        <v>50</v>
      </c>
      <c r="P34" s="1">
        <v>68</v>
      </c>
      <c r="Q34" s="1">
        <v>3</v>
      </c>
      <c r="R34" s="1">
        <v>119</v>
      </c>
      <c r="S34" s="1">
        <v>196</v>
      </c>
      <c r="T34" s="1">
        <v>7</v>
      </c>
      <c r="U34" s="1">
        <f t="shared" si="19"/>
        <v>6613</v>
      </c>
      <c r="V34" s="1" t="str">
        <f t="shared" si="20"/>
        <v>Herman Berkhout</v>
      </c>
      <c r="W34" s="18"/>
      <c r="X34" s="20">
        <f t="shared" si="21"/>
        <v>0.82299999999999995</v>
      </c>
      <c r="Y34" s="10">
        <f t="shared" si="22"/>
        <v>0.6071428571428571</v>
      </c>
      <c r="AA34" t="str">
        <f t="shared" si="26"/>
        <v>Libre</v>
      </c>
      <c r="AB34" t="str">
        <f t="shared" si="27"/>
        <v>Boemerang</v>
      </c>
      <c r="AF34" s="22">
        <f t="shared" si="23"/>
        <v>0</v>
      </c>
      <c r="AG34" s="22">
        <f t="shared" si="24"/>
        <v>1</v>
      </c>
      <c r="AH34" s="22">
        <f t="shared" si="25"/>
        <v>0</v>
      </c>
      <c r="AI34">
        <f>VLOOKUP(Y34,'Moy libre'!$B$5:$E$52,3)</f>
        <v>25</v>
      </c>
      <c r="AJ34">
        <f>VLOOKUP(Y34,'Moy libre'!$H$5:$K$52,3)</f>
        <v>20</v>
      </c>
      <c r="AK34">
        <f>VLOOKUP(Y34,'Moy libre'!$N$5:$Q$52,3)</f>
        <v>19</v>
      </c>
      <c r="AL34">
        <f>VLOOKUP(Y34,'Moy libre'!$T$5:$W$52,3)</f>
        <v>19</v>
      </c>
      <c r="AM34">
        <f>VLOOKUP(Y34,'Moy libre'!$Z$5:$AC$52,3)</f>
        <v>19</v>
      </c>
    </row>
    <row r="35" spans="1:60" x14ac:dyDescent="0.25">
      <c r="A35" s="3">
        <v>6612</v>
      </c>
      <c r="B35" s="2" t="s">
        <v>53</v>
      </c>
      <c r="C35" s="1"/>
      <c r="D35" s="1">
        <v>0.70499999999999996</v>
      </c>
      <c r="E35" s="1" t="s">
        <v>38</v>
      </c>
      <c r="F35" s="1">
        <v>22</v>
      </c>
      <c r="G35" s="1">
        <v>0.83799999999999997</v>
      </c>
      <c r="H35" s="9">
        <v>0.82499999999999996</v>
      </c>
      <c r="I35" s="9">
        <v>0.80300000000000005</v>
      </c>
      <c r="J35" s="1">
        <v>0.83799999999999997</v>
      </c>
      <c r="K35" s="1">
        <v>25</v>
      </c>
      <c r="L35" s="1">
        <v>194</v>
      </c>
      <c r="M35" s="1">
        <v>235</v>
      </c>
      <c r="N35" s="1">
        <v>9</v>
      </c>
      <c r="O35" s="1">
        <v>183</v>
      </c>
      <c r="P35" s="1">
        <v>234</v>
      </c>
      <c r="Q35" s="1">
        <v>9</v>
      </c>
      <c r="R35" s="1">
        <v>377</v>
      </c>
      <c r="S35" s="1">
        <v>469</v>
      </c>
      <c r="T35" s="1">
        <v>18</v>
      </c>
      <c r="U35" s="1">
        <f t="shared" si="19"/>
        <v>6612</v>
      </c>
      <c r="V35" s="1" t="str">
        <f t="shared" si="20"/>
        <v>Roel van Mierlo</v>
      </c>
      <c r="W35" s="18"/>
      <c r="X35" s="20">
        <f t="shared" si="21"/>
        <v>0.70499999999999996</v>
      </c>
      <c r="Y35" s="10">
        <f t="shared" si="22"/>
        <v>0.80383795309168449</v>
      </c>
      <c r="AA35" t="str">
        <f t="shared" si="26"/>
        <v>Libre</v>
      </c>
      <c r="AB35" t="str">
        <f t="shared" si="27"/>
        <v>Boemerang</v>
      </c>
      <c r="AF35" s="22">
        <f t="shared" si="23"/>
        <v>1</v>
      </c>
      <c r="AG35" s="22">
        <f t="shared" si="24"/>
        <v>0</v>
      </c>
      <c r="AH35" s="22">
        <f t="shared" si="25"/>
        <v>0</v>
      </c>
      <c r="AI35">
        <f>VLOOKUP(Y35,'Moy libre'!$B$5:$E$52,3)</f>
        <v>25</v>
      </c>
      <c r="AJ35">
        <f>VLOOKUP(Y35,'Moy libre'!$H$5:$K$52,3)</f>
        <v>25</v>
      </c>
      <c r="AK35">
        <f>VLOOKUP(Y35,'Moy libre'!$N$5:$Q$52,3)</f>
        <v>25</v>
      </c>
      <c r="AL35">
        <f>VLOOKUP(Y35,'Moy libre'!$T$5:$W$52,3)</f>
        <v>25</v>
      </c>
      <c r="AM35">
        <f>VLOOKUP(Y35,'Moy libre'!$Z$5:$AC$52,3)</f>
        <v>25</v>
      </c>
    </row>
    <row r="36" spans="1:60" x14ac:dyDescent="0.25">
      <c r="A36" s="3">
        <v>6288</v>
      </c>
      <c r="B36" s="2" t="s">
        <v>54</v>
      </c>
      <c r="C36" s="1"/>
      <c r="D36" s="1">
        <v>0.65200000000000002</v>
      </c>
      <c r="E36" s="1" t="s">
        <v>38</v>
      </c>
      <c r="F36" s="1">
        <v>25</v>
      </c>
      <c r="G36" s="9">
        <v>0.67200000000000004</v>
      </c>
      <c r="H36" s="1">
        <v>0.84499999999999997</v>
      </c>
      <c r="I36" s="9">
        <v>0.75800000000000001</v>
      </c>
      <c r="J36" s="1">
        <v>0.84499999999999997</v>
      </c>
      <c r="K36" s="1">
        <v>25</v>
      </c>
      <c r="L36" s="1">
        <v>126</v>
      </c>
      <c r="M36" s="1">
        <v>149</v>
      </c>
      <c r="N36" s="1">
        <v>6</v>
      </c>
      <c r="O36" s="1">
        <v>59</v>
      </c>
      <c r="P36" s="1">
        <v>95</v>
      </c>
      <c r="Q36" s="1">
        <v>4</v>
      </c>
      <c r="R36" s="1">
        <v>185</v>
      </c>
      <c r="S36" s="1">
        <v>244</v>
      </c>
      <c r="T36" s="1">
        <v>10</v>
      </c>
      <c r="U36" s="1">
        <f t="shared" si="19"/>
        <v>6288</v>
      </c>
      <c r="V36" s="1" t="str">
        <f t="shared" si="20"/>
        <v>Natasja Peelen</v>
      </c>
      <c r="W36" s="18"/>
      <c r="X36" s="20">
        <f t="shared" si="21"/>
        <v>0.65200000000000002</v>
      </c>
      <c r="Y36" s="10">
        <f t="shared" si="22"/>
        <v>0.75819672131147542</v>
      </c>
      <c r="AA36" t="str">
        <f t="shared" si="26"/>
        <v>Libre</v>
      </c>
      <c r="AB36" t="str">
        <f t="shared" si="27"/>
        <v>Boemerang</v>
      </c>
      <c r="AF36" s="22">
        <f t="shared" si="23"/>
        <v>1</v>
      </c>
      <c r="AG36" s="22">
        <f t="shared" si="24"/>
        <v>0</v>
      </c>
      <c r="AH36" s="22">
        <f t="shared" si="25"/>
        <v>0</v>
      </c>
      <c r="AI36">
        <f>VLOOKUP(Y36,'Moy libre'!$B$5:$E$52,3)</f>
        <v>25</v>
      </c>
      <c r="AJ36">
        <f>VLOOKUP(Y36,'Moy libre'!$H$5:$K$52,3)</f>
        <v>22</v>
      </c>
      <c r="AK36">
        <f>VLOOKUP(Y36,'Moy libre'!$N$5:$Q$52,3)</f>
        <v>22</v>
      </c>
      <c r="AL36">
        <f>VLOOKUP(Y36,'Moy libre'!$T$5:$W$52,3)</f>
        <v>22</v>
      </c>
      <c r="AM36">
        <f>VLOOKUP(Y36,'Moy libre'!$Z$5:$AC$52,3)</f>
        <v>22</v>
      </c>
    </row>
    <row r="37" spans="1:60" x14ac:dyDescent="0.25">
      <c r="A37" s="3">
        <v>6280</v>
      </c>
      <c r="B37" s="2" t="s">
        <v>55</v>
      </c>
      <c r="C37" s="1"/>
      <c r="D37" s="1">
        <v>1.1100000000000001</v>
      </c>
      <c r="E37" s="1" t="s">
        <v>38</v>
      </c>
      <c r="F37" s="1">
        <v>35</v>
      </c>
      <c r="G37" s="9">
        <v>1.204</v>
      </c>
      <c r="H37" s="1">
        <v>1.2350000000000001</v>
      </c>
      <c r="I37" s="9">
        <v>1.22</v>
      </c>
      <c r="J37" s="1">
        <v>1.2350000000000001</v>
      </c>
      <c r="K37" s="1">
        <v>38</v>
      </c>
      <c r="L37" s="1">
        <v>231</v>
      </c>
      <c r="M37" s="1">
        <v>187</v>
      </c>
      <c r="N37" s="1">
        <v>8</v>
      </c>
      <c r="O37" s="1">
        <v>251</v>
      </c>
      <c r="P37" s="1">
        <v>208</v>
      </c>
      <c r="Q37" s="1">
        <v>7</v>
      </c>
      <c r="R37" s="1">
        <v>482</v>
      </c>
      <c r="S37" s="1">
        <v>395</v>
      </c>
      <c r="T37" s="1">
        <v>15</v>
      </c>
      <c r="U37" s="1">
        <f t="shared" si="19"/>
        <v>6280</v>
      </c>
      <c r="V37" s="1" t="str">
        <f t="shared" si="20"/>
        <v>Johan Praster</v>
      </c>
      <c r="W37" s="18"/>
      <c r="X37" s="20">
        <f t="shared" si="21"/>
        <v>1.1100000000000001</v>
      </c>
      <c r="Y37" s="10">
        <f t="shared" si="22"/>
        <v>1.2202531645569621</v>
      </c>
      <c r="AA37" t="str">
        <f t="shared" si="26"/>
        <v>Libre</v>
      </c>
      <c r="AB37" t="str">
        <f t="shared" si="27"/>
        <v>Boemerang</v>
      </c>
      <c r="AF37" s="22">
        <f t="shared" si="23"/>
        <v>1</v>
      </c>
      <c r="AG37" s="22">
        <f t="shared" si="24"/>
        <v>0</v>
      </c>
      <c r="AH37" s="22">
        <f t="shared" si="25"/>
        <v>0</v>
      </c>
      <c r="AI37">
        <f>VLOOKUP(Y37,'Moy libre'!$B$5:$E$52,3)</f>
        <v>38</v>
      </c>
      <c r="AJ37">
        <f>VLOOKUP(Y37,'Moy libre'!$H$5:$K$52,3)</f>
        <v>38</v>
      </c>
      <c r="AK37">
        <f>VLOOKUP(Y37,'Moy libre'!$N$5:$Q$52,3)</f>
        <v>38</v>
      </c>
      <c r="AL37">
        <f>VLOOKUP(Y37,'Moy libre'!$T$5:$W$52,3)</f>
        <v>38</v>
      </c>
      <c r="AM37">
        <f>VLOOKUP(Y37,'Moy libre'!$Z$5:$AC$52,3)</f>
        <v>38</v>
      </c>
    </row>
    <row r="38" spans="1:60" x14ac:dyDescent="0.25">
      <c r="A38" s="3">
        <v>6227</v>
      </c>
      <c r="B38" s="2" t="s">
        <v>56</v>
      </c>
      <c r="C38" s="1"/>
      <c r="D38" s="1">
        <v>1.224</v>
      </c>
      <c r="E38" s="1" t="s">
        <v>38</v>
      </c>
      <c r="F38" s="1">
        <v>38</v>
      </c>
      <c r="G38" s="1">
        <v>0.92300000000000004</v>
      </c>
      <c r="H38" s="9">
        <v>0</v>
      </c>
      <c r="I38" s="9">
        <v>0</v>
      </c>
      <c r="J38" s="1">
        <v>0.92300000000000004</v>
      </c>
      <c r="K38" s="1">
        <v>28</v>
      </c>
      <c r="L38" s="1">
        <v>36</v>
      </c>
      <c r="M38" s="1">
        <v>39</v>
      </c>
      <c r="N38" s="1">
        <v>1</v>
      </c>
      <c r="O38" s="1">
        <v>0</v>
      </c>
      <c r="P38" s="1">
        <v>0</v>
      </c>
      <c r="Q38" s="1">
        <v>0</v>
      </c>
      <c r="R38" s="1">
        <v>36</v>
      </c>
      <c r="S38" s="1">
        <v>39</v>
      </c>
      <c r="T38" s="1">
        <v>1</v>
      </c>
      <c r="U38" s="1">
        <f t="shared" si="19"/>
        <v>6227</v>
      </c>
      <c r="V38" s="1" t="str">
        <f t="shared" si="20"/>
        <v>Ad van Leur</v>
      </c>
      <c r="W38" s="18"/>
      <c r="X38" s="20">
        <f t="shared" si="21"/>
        <v>1.224</v>
      </c>
      <c r="Y38" s="10">
        <f t="shared" si="22"/>
        <v>0.92307692307692313</v>
      </c>
      <c r="AA38" t="str">
        <f t="shared" si="26"/>
        <v>Libre</v>
      </c>
      <c r="AB38" t="str">
        <f t="shared" si="27"/>
        <v>Boemerang</v>
      </c>
      <c r="AF38" s="22">
        <f t="shared" si="23"/>
        <v>0</v>
      </c>
      <c r="AG38" s="22">
        <f t="shared" si="24"/>
        <v>1</v>
      </c>
      <c r="AH38" s="22">
        <f t="shared" si="25"/>
        <v>0</v>
      </c>
      <c r="AI38">
        <f>VLOOKUP(Y38,'Moy libre'!$B$5:$E$52,3)</f>
        <v>28</v>
      </c>
      <c r="AJ38">
        <f>VLOOKUP(Y38,'Moy libre'!$H$5:$K$52,3)</f>
        <v>28</v>
      </c>
      <c r="AK38">
        <f>VLOOKUP(Y38,'Moy libre'!$N$5:$Q$52,3)</f>
        <v>28</v>
      </c>
      <c r="AL38">
        <f>VLOOKUP(Y38,'Moy libre'!$T$5:$W$52,3)</f>
        <v>28</v>
      </c>
      <c r="AM38">
        <f>VLOOKUP(Y38,'Moy libre'!$Z$5:$AC$52,3)</f>
        <v>28</v>
      </c>
    </row>
    <row r="39" spans="1:60" x14ac:dyDescent="0.25">
      <c r="A39" s="3">
        <v>6104</v>
      </c>
      <c r="B39" s="2" t="s">
        <v>57</v>
      </c>
      <c r="C39" s="1"/>
      <c r="D39" s="1">
        <v>1.6459999999999999</v>
      </c>
      <c r="E39" s="1" t="s">
        <v>38</v>
      </c>
      <c r="F39" s="1">
        <v>51</v>
      </c>
      <c r="G39" s="9">
        <v>1.5049999999999999</v>
      </c>
      <c r="H39" s="1">
        <v>1.7190000000000001</v>
      </c>
      <c r="I39" s="9">
        <v>1.6020000000000001</v>
      </c>
      <c r="J39" s="1">
        <v>1.7190000000000001</v>
      </c>
      <c r="K39" s="1">
        <v>54</v>
      </c>
      <c r="L39" s="1">
        <v>411</v>
      </c>
      <c r="M39" s="1">
        <v>239</v>
      </c>
      <c r="N39" s="1">
        <v>9</v>
      </c>
      <c r="O39" s="1">
        <v>259</v>
      </c>
      <c r="P39" s="1">
        <v>179</v>
      </c>
      <c r="Q39" s="1">
        <v>6</v>
      </c>
      <c r="R39" s="1">
        <v>670</v>
      </c>
      <c r="S39" s="1">
        <v>418</v>
      </c>
      <c r="T39" s="1">
        <v>15</v>
      </c>
      <c r="U39" s="1">
        <f t="shared" si="19"/>
        <v>6104</v>
      </c>
      <c r="V39" s="1" t="str">
        <f t="shared" si="20"/>
        <v>Jan Evers</v>
      </c>
      <c r="W39" s="18"/>
      <c r="X39" s="20">
        <f t="shared" si="21"/>
        <v>1.6459999999999999</v>
      </c>
      <c r="Y39" s="10">
        <f t="shared" si="22"/>
        <v>1.6028708133971292</v>
      </c>
      <c r="AA39" t="str">
        <f t="shared" si="26"/>
        <v>Libre</v>
      </c>
      <c r="AB39" t="str">
        <f t="shared" si="27"/>
        <v>Boemerang</v>
      </c>
      <c r="AF39" s="22">
        <f t="shared" si="23"/>
        <v>0</v>
      </c>
      <c r="AG39" s="22">
        <f t="shared" si="24"/>
        <v>1</v>
      </c>
      <c r="AH39" s="22">
        <f t="shared" si="25"/>
        <v>0</v>
      </c>
      <c r="AI39">
        <f>VLOOKUP(Y39,'Moy libre'!$B$5:$E$52,3)</f>
        <v>51</v>
      </c>
      <c r="AJ39">
        <f>VLOOKUP(Y39,'Moy libre'!$H$5:$K$52,3)</f>
        <v>51</v>
      </c>
      <c r="AK39">
        <f>VLOOKUP(Y39,'Moy libre'!$N$5:$Q$52,3)</f>
        <v>51</v>
      </c>
      <c r="AL39">
        <f>VLOOKUP(Y39,'Moy libre'!$T$5:$W$52,3)</f>
        <v>51</v>
      </c>
      <c r="AM39">
        <f>VLOOKUP(Y39,'Moy libre'!$Z$5:$AC$52,3)</f>
        <v>51</v>
      </c>
    </row>
    <row r="40" spans="1:60" x14ac:dyDescent="0.25">
      <c r="A40" s="3">
        <v>6064</v>
      </c>
      <c r="B40" s="2" t="s">
        <v>58</v>
      </c>
      <c r="C40" s="1"/>
      <c r="D40" s="1">
        <v>1.629</v>
      </c>
      <c r="E40" s="1" t="s">
        <v>38</v>
      </c>
      <c r="F40" s="1">
        <v>51</v>
      </c>
      <c r="G40" s="9">
        <v>1.659</v>
      </c>
      <c r="H40" s="1">
        <v>1.7150000000000001</v>
      </c>
      <c r="I40" s="9">
        <v>1.696</v>
      </c>
      <c r="J40" s="1">
        <v>1.7150000000000001</v>
      </c>
      <c r="K40" s="1">
        <v>54</v>
      </c>
      <c r="L40" s="1">
        <v>271</v>
      </c>
      <c r="M40" s="1">
        <v>158</v>
      </c>
      <c r="N40" s="1">
        <v>6</v>
      </c>
      <c r="O40" s="1">
        <v>170</v>
      </c>
      <c r="P40" s="1">
        <v>102</v>
      </c>
      <c r="Q40" s="1">
        <v>4</v>
      </c>
      <c r="R40" s="1">
        <v>441</v>
      </c>
      <c r="S40" s="1">
        <v>260</v>
      </c>
      <c r="T40" s="1">
        <v>10</v>
      </c>
      <c r="U40" s="1">
        <f t="shared" si="19"/>
        <v>6064</v>
      </c>
      <c r="V40" s="1" t="str">
        <f t="shared" si="20"/>
        <v>Albert Claassen</v>
      </c>
      <c r="W40" s="18"/>
      <c r="X40" s="20">
        <f t="shared" si="21"/>
        <v>1.629</v>
      </c>
      <c r="Y40" s="10">
        <f t="shared" si="22"/>
        <v>1.6961538461538461</v>
      </c>
      <c r="AA40" t="str">
        <f t="shared" si="26"/>
        <v>Libre</v>
      </c>
      <c r="AB40" t="str">
        <f t="shared" si="27"/>
        <v>Boemerang</v>
      </c>
      <c r="AF40" s="22">
        <f t="shared" si="23"/>
        <v>1</v>
      </c>
      <c r="AG40" s="22">
        <f t="shared" si="24"/>
        <v>0</v>
      </c>
      <c r="AH40" s="22">
        <f t="shared" si="25"/>
        <v>0</v>
      </c>
      <c r="AI40">
        <f>VLOOKUP(Y40,'Moy libre'!$B$5:$E$52,3)</f>
        <v>51</v>
      </c>
      <c r="AJ40">
        <f>VLOOKUP(Y40,'Moy libre'!$H$5:$K$52,3)</f>
        <v>51</v>
      </c>
      <c r="AK40">
        <f>VLOOKUP(Y40,'Moy libre'!$N$5:$Q$52,3)</f>
        <v>51</v>
      </c>
      <c r="AL40">
        <f>VLOOKUP(Y40,'Moy libre'!$T$5:$W$52,3)</f>
        <v>51</v>
      </c>
      <c r="AM40">
        <f>VLOOKUP(Y40,'Moy libre'!$Z$5:$AC$52,3)</f>
        <v>51</v>
      </c>
    </row>
    <row r="41" spans="1:60" x14ac:dyDescent="0.25">
      <c r="A41" s="3">
        <v>6047</v>
      </c>
      <c r="B41" s="2" t="s">
        <v>59</v>
      </c>
      <c r="C41" s="1"/>
      <c r="D41" s="1">
        <v>1.6120000000000001</v>
      </c>
      <c r="E41" s="1" t="s">
        <v>38</v>
      </c>
      <c r="F41" s="1">
        <v>51</v>
      </c>
      <c r="G41" s="9">
        <v>1.52</v>
      </c>
      <c r="H41" s="1">
        <v>1.5209999999999999</v>
      </c>
      <c r="I41" s="9">
        <v>1.498</v>
      </c>
      <c r="J41" s="1">
        <v>1.5209999999999999</v>
      </c>
      <c r="K41" s="1">
        <v>48</v>
      </c>
      <c r="L41" s="1">
        <v>289</v>
      </c>
      <c r="M41" s="1">
        <v>190</v>
      </c>
      <c r="N41" s="1">
        <v>7</v>
      </c>
      <c r="O41" s="1">
        <v>330</v>
      </c>
      <c r="P41" s="1">
        <v>223</v>
      </c>
      <c r="Q41" s="1">
        <v>7</v>
      </c>
      <c r="R41" s="1">
        <v>619</v>
      </c>
      <c r="S41" s="1">
        <v>413</v>
      </c>
      <c r="T41" s="1">
        <v>14</v>
      </c>
      <c r="U41" s="1">
        <f t="shared" si="19"/>
        <v>6047</v>
      </c>
      <c r="V41" s="1" t="str">
        <f t="shared" si="20"/>
        <v>Edwin Buil</v>
      </c>
      <c r="W41" s="18"/>
      <c r="X41" s="20">
        <f t="shared" si="21"/>
        <v>1.6120000000000001</v>
      </c>
      <c r="Y41" s="10">
        <f t="shared" si="22"/>
        <v>1.4987893462469735</v>
      </c>
      <c r="AA41" t="str">
        <f t="shared" si="26"/>
        <v>Libre</v>
      </c>
      <c r="AB41" t="str">
        <f t="shared" si="27"/>
        <v>Boemerang</v>
      </c>
      <c r="AF41" s="22">
        <f t="shared" si="23"/>
        <v>0</v>
      </c>
      <c r="AG41" s="22">
        <f t="shared" si="24"/>
        <v>1</v>
      </c>
      <c r="AH41" s="22">
        <f t="shared" si="25"/>
        <v>0</v>
      </c>
      <c r="AI41">
        <f>VLOOKUP(Y41,'Moy libre'!$B$5:$E$52,3)</f>
        <v>45</v>
      </c>
      <c r="AJ41">
        <f>VLOOKUP(Y41,'Moy libre'!$H$5:$K$52,3)</f>
        <v>45</v>
      </c>
      <c r="AK41">
        <f>VLOOKUP(Y41,'Moy libre'!$N$5:$Q$52,3)</f>
        <v>45</v>
      </c>
      <c r="AL41">
        <f>VLOOKUP(Y41,'Moy libre'!$T$5:$W$52,3)</f>
        <v>45</v>
      </c>
      <c r="AM41">
        <f>VLOOKUP(Y41,'Moy libre'!$Z$5:$AC$52,3)</f>
        <v>45</v>
      </c>
    </row>
    <row r="42" spans="1:60" x14ac:dyDescent="0.25">
      <c r="A42" s="3">
        <v>6046</v>
      </c>
      <c r="B42" s="2" t="s">
        <v>60</v>
      </c>
      <c r="C42" s="1"/>
      <c r="D42" s="1">
        <v>2.0960000000000001</v>
      </c>
      <c r="E42" s="1" t="s">
        <v>38</v>
      </c>
      <c r="F42" s="1">
        <v>64</v>
      </c>
      <c r="G42" s="9">
        <v>1.913</v>
      </c>
      <c r="H42" s="1">
        <v>2.0489999999999999</v>
      </c>
      <c r="I42" s="9">
        <v>1.9159999999999999</v>
      </c>
      <c r="J42" s="1">
        <v>2.0489999999999999</v>
      </c>
      <c r="K42" s="1">
        <v>64</v>
      </c>
      <c r="L42" s="1">
        <v>371</v>
      </c>
      <c r="M42" s="1">
        <v>181</v>
      </c>
      <c r="N42" s="1">
        <v>6</v>
      </c>
      <c r="O42" s="1">
        <v>202</v>
      </c>
      <c r="P42" s="1">
        <v>118</v>
      </c>
      <c r="Q42" s="1">
        <v>4</v>
      </c>
      <c r="R42" s="1">
        <v>573</v>
      </c>
      <c r="S42" s="1">
        <v>299</v>
      </c>
      <c r="T42" s="1">
        <v>10</v>
      </c>
      <c r="U42" s="1">
        <f t="shared" si="19"/>
        <v>6046</v>
      </c>
      <c r="V42" s="1" t="str">
        <f t="shared" si="20"/>
        <v>Jurgen Bruns</v>
      </c>
      <c r="W42" s="18"/>
      <c r="X42" s="20">
        <f t="shared" si="21"/>
        <v>2.0960000000000001</v>
      </c>
      <c r="Y42" s="10">
        <f t="shared" si="22"/>
        <v>1.9163879598662208</v>
      </c>
      <c r="AA42" t="str">
        <f t="shared" si="26"/>
        <v>Libre</v>
      </c>
      <c r="AB42" t="str">
        <f t="shared" si="27"/>
        <v>Boemerang</v>
      </c>
      <c r="AF42" s="22">
        <f t="shared" si="23"/>
        <v>0</v>
      </c>
      <c r="AG42" s="22">
        <f t="shared" si="24"/>
        <v>1</v>
      </c>
      <c r="AH42" s="22">
        <f t="shared" si="25"/>
        <v>0</v>
      </c>
      <c r="AI42">
        <f>VLOOKUP(Y42,'Moy libre'!$B$5:$E$52,3)</f>
        <v>60</v>
      </c>
      <c r="AJ42">
        <f>VLOOKUP(Y42,'Moy libre'!$H$5:$K$52,3)</f>
        <v>60</v>
      </c>
      <c r="AK42">
        <f>VLOOKUP(Y42,'Moy libre'!$N$5:$Q$52,3)</f>
        <v>60</v>
      </c>
      <c r="AL42">
        <f>VLOOKUP(Y42,'Moy libre'!$T$5:$W$52,3)</f>
        <v>60</v>
      </c>
      <c r="AM42">
        <f>VLOOKUP(Y42,'Moy libre'!$Z$5:$AC$52,3)</f>
        <v>60</v>
      </c>
    </row>
    <row r="44" spans="1:60" ht="21" x14ac:dyDescent="0.4">
      <c r="A44" s="8" t="s">
        <v>61</v>
      </c>
    </row>
    <row r="46" spans="1:60" x14ac:dyDescent="0.25">
      <c r="A46" s="2" t="s">
        <v>4</v>
      </c>
      <c r="B46" s="2" t="s">
        <v>5</v>
      </c>
      <c r="D46" s="1" t="s">
        <v>6</v>
      </c>
      <c r="E46" s="1" t="s">
        <v>7</v>
      </c>
      <c r="F46" s="1" t="s">
        <v>8</v>
      </c>
      <c r="G46" s="1" t="s">
        <v>9</v>
      </c>
      <c r="H46" s="1" t="s">
        <v>10</v>
      </c>
      <c r="I46" s="1" t="s">
        <v>11</v>
      </c>
      <c r="J46" s="1" t="s">
        <v>12</v>
      </c>
      <c r="L46" s="1" t="s">
        <v>13</v>
      </c>
      <c r="M46" s="1" t="s">
        <v>14</v>
      </c>
      <c r="N46" s="1" t="s">
        <v>15</v>
      </c>
      <c r="O46" s="1" t="s">
        <v>16</v>
      </c>
      <c r="P46" s="1" t="s">
        <v>17</v>
      </c>
      <c r="Q46" s="1" t="s">
        <v>18</v>
      </c>
      <c r="R46" s="1" t="s">
        <v>19</v>
      </c>
      <c r="S46" s="1" t="s">
        <v>20</v>
      </c>
      <c r="T46" s="1" t="s">
        <v>21</v>
      </c>
      <c r="U46" s="1"/>
      <c r="V46" s="1"/>
      <c r="W46" s="18"/>
      <c r="X46" s="20"/>
    </row>
    <row r="47" spans="1:60" x14ac:dyDescent="0.25">
      <c r="A47" s="3">
        <v>6580</v>
      </c>
      <c r="B47" s="2" t="s">
        <v>62</v>
      </c>
      <c r="C47" s="1"/>
      <c r="D47" s="1">
        <v>0.2</v>
      </c>
      <c r="E47" s="1" t="s">
        <v>30</v>
      </c>
      <c r="F47" s="1">
        <v>17</v>
      </c>
      <c r="G47" s="1">
        <v>0.50600000000000001</v>
      </c>
      <c r="H47" s="9">
        <v>0.41699999999999998</v>
      </c>
      <c r="I47" s="9">
        <v>0.442</v>
      </c>
      <c r="J47" s="1">
        <v>0.50600000000000001</v>
      </c>
      <c r="K47" s="1">
        <v>28</v>
      </c>
      <c r="L47" s="1">
        <v>229</v>
      </c>
      <c r="M47" s="1">
        <v>556</v>
      </c>
      <c r="N47" s="1">
        <v>10</v>
      </c>
      <c r="O47" s="1">
        <v>260</v>
      </c>
      <c r="P47" s="1">
        <v>549</v>
      </c>
      <c r="Q47" s="1">
        <v>11</v>
      </c>
      <c r="R47" s="1">
        <v>489</v>
      </c>
      <c r="S47" s="1">
        <v>1105</v>
      </c>
      <c r="T47" s="1">
        <v>21</v>
      </c>
      <c r="U47" s="1">
        <v>6580</v>
      </c>
      <c r="V47" s="1" t="s">
        <v>62</v>
      </c>
      <c r="W47" s="18"/>
      <c r="Z47" s="10">
        <v>0.44253393665158369</v>
      </c>
      <c r="AA47" s="1" t="s">
        <v>30</v>
      </c>
      <c r="AB47" s="1" t="s">
        <v>61</v>
      </c>
      <c r="AC47" s="1"/>
      <c r="AD47" s="1"/>
      <c r="AE47" s="1"/>
      <c r="AF47" s="23"/>
      <c r="AG47" s="23"/>
      <c r="AH47" s="23"/>
      <c r="AI47" s="1"/>
      <c r="AJ47" s="1"/>
      <c r="AK47" s="1"/>
      <c r="AL47" s="1"/>
      <c r="AM47" s="1"/>
      <c r="AN47" s="1"/>
      <c r="AO47" s="1">
        <f t="shared" ref="AO47:AP53" si="28">A47</f>
        <v>6580</v>
      </c>
      <c r="AP47" s="2" t="str">
        <f t="shared" si="28"/>
        <v>Dennis Teben</v>
      </c>
      <c r="AQ47" s="14">
        <f t="shared" ref="AQ47:AQ53" si="29">F47</f>
        <v>17</v>
      </c>
      <c r="AR47" s="16">
        <f t="shared" ref="AR47:AR53" si="30">D47</f>
        <v>0.2</v>
      </c>
      <c r="AS47" s="10">
        <f t="shared" ref="AS47:AS53" si="31">IF(T47&gt;0,R47/S47,D47)</f>
        <v>0.44253393665158369</v>
      </c>
      <c r="AT47" t="str">
        <f t="shared" ref="AT47:AT53" si="32">E47</f>
        <v>Driebanden</v>
      </c>
      <c r="AU47" t="str">
        <f t="shared" ref="AU47:AU53" si="33">$A$44</f>
        <v>Buitenmolen</v>
      </c>
      <c r="AV47">
        <f>VLOOKUP(AS47,'moy drb'!$B$3:$E$47,3)</f>
        <v>25</v>
      </c>
      <c r="AW47">
        <f>VLOOKUP(AS47,'moy drb'!$H$3:$K$47,3)</f>
        <v>25</v>
      </c>
      <c r="BB47">
        <f t="shared" ref="BB47:BB53" si="34">IF(AS47&gt;AR47,1,0)</f>
        <v>1</v>
      </c>
      <c r="BC47">
        <f t="shared" ref="BC47:BC53" si="35">IF(AS47&lt;AR47,1,0)</f>
        <v>0</v>
      </c>
      <c r="BD47">
        <f t="shared" ref="BD47:BD53" si="36">IF(AR47=AS47,1,0)</f>
        <v>0</v>
      </c>
      <c r="BG47" s="13"/>
      <c r="BH47" s="15"/>
    </row>
    <row r="48" spans="1:60" x14ac:dyDescent="0.25">
      <c r="A48" s="3">
        <v>6481</v>
      </c>
      <c r="B48" s="2" t="s">
        <v>63</v>
      </c>
      <c r="C48" s="1"/>
      <c r="D48" s="1">
        <v>0.30499999999999999</v>
      </c>
      <c r="E48" s="1" t="s">
        <v>30</v>
      </c>
      <c r="F48" s="1">
        <v>18</v>
      </c>
      <c r="G48" s="1">
        <v>0.42599999999999999</v>
      </c>
      <c r="H48" s="9">
        <v>0.31900000000000001</v>
      </c>
      <c r="I48" s="9">
        <v>0.35699999999999998</v>
      </c>
      <c r="J48" s="1">
        <v>0.42599999999999999</v>
      </c>
      <c r="K48" s="1">
        <v>24</v>
      </c>
      <c r="L48" s="1">
        <v>160</v>
      </c>
      <c r="M48" s="1">
        <v>484</v>
      </c>
      <c r="N48" s="1">
        <v>9</v>
      </c>
      <c r="O48" s="1">
        <v>201</v>
      </c>
      <c r="P48" s="1">
        <v>527</v>
      </c>
      <c r="Q48" s="1">
        <v>12</v>
      </c>
      <c r="R48" s="1">
        <v>361</v>
      </c>
      <c r="S48" s="1">
        <v>1011</v>
      </c>
      <c r="T48" s="1">
        <v>21</v>
      </c>
      <c r="U48" s="1">
        <v>6481</v>
      </c>
      <c r="V48" s="1" t="s">
        <v>63</v>
      </c>
      <c r="W48" s="18"/>
      <c r="Z48" s="10">
        <v>0.35707220573689419</v>
      </c>
      <c r="AA48" s="1" t="s">
        <v>30</v>
      </c>
      <c r="AB48" s="1" t="s">
        <v>61</v>
      </c>
      <c r="AC48" s="1"/>
      <c r="AD48" s="1"/>
      <c r="AE48" s="1"/>
      <c r="AF48" s="23"/>
      <c r="AG48" s="23"/>
      <c r="AH48" s="23"/>
      <c r="AI48" s="1"/>
      <c r="AJ48" s="1"/>
      <c r="AK48" s="1"/>
      <c r="AL48" s="1"/>
      <c r="AM48" s="1"/>
      <c r="AN48" s="1"/>
      <c r="AO48" s="1">
        <f t="shared" si="28"/>
        <v>6481</v>
      </c>
      <c r="AP48" s="2" t="str">
        <f t="shared" si="28"/>
        <v>Jan Berndsen</v>
      </c>
      <c r="AQ48" s="14">
        <f t="shared" si="29"/>
        <v>18</v>
      </c>
      <c r="AR48" s="16">
        <f t="shared" si="30"/>
        <v>0.30499999999999999</v>
      </c>
      <c r="AS48" s="10">
        <f t="shared" si="31"/>
        <v>0.35707220573689419</v>
      </c>
      <c r="AT48" t="str">
        <f t="shared" si="32"/>
        <v>Driebanden</v>
      </c>
      <c r="AU48" t="str">
        <f t="shared" si="33"/>
        <v>Buitenmolen</v>
      </c>
      <c r="AV48">
        <f>VLOOKUP(AS48,'moy drb'!$B$3:$E$47,3)</f>
        <v>20</v>
      </c>
      <c r="AW48">
        <f>VLOOKUP(AS48,'moy drb'!$H$3:$K$47,3)</f>
        <v>20</v>
      </c>
      <c r="BB48">
        <f t="shared" si="34"/>
        <v>1</v>
      </c>
      <c r="BC48">
        <f t="shared" si="35"/>
        <v>0</v>
      </c>
      <c r="BD48">
        <f t="shared" si="36"/>
        <v>0</v>
      </c>
      <c r="BG48" s="13"/>
      <c r="BH48" s="15"/>
    </row>
    <row r="49" spans="1:60" x14ac:dyDescent="0.25">
      <c r="A49" s="3">
        <v>6314</v>
      </c>
      <c r="B49" s="2" t="s">
        <v>64</v>
      </c>
      <c r="C49" s="1"/>
      <c r="D49" s="1">
        <v>0.52300000000000002</v>
      </c>
      <c r="E49" s="1" t="s">
        <v>30</v>
      </c>
      <c r="F49" s="1">
        <v>29</v>
      </c>
      <c r="G49" s="1">
        <v>0.56399999999999995</v>
      </c>
      <c r="H49" s="9">
        <v>0</v>
      </c>
      <c r="I49" s="9">
        <v>0</v>
      </c>
      <c r="J49" s="1">
        <v>0.56399999999999995</v>
      </c>
      <c r="K49" s="1">
        <v>31</v>
      </c>
      <c r="L49" s="1">
        <v>29</v>
      </c>
      <c r="M49" s="1">
        <v>58</v>
      </c>
      <c r="N49" s="1">
        <v>1</v>
      </c>
      <c r="O49" s="1">
        <v>58</v>
      </c>
      <c r="P49" s="1">
        <v>96</v>
      </c>
      <c r="Q49" s="1">
        <v>2</v>
      </c>
      <c r="R49" s="1">
        <v>87</v>
      </c>
      <c r="S49" s="1">
        <v>154</v>
      </c>
      <c r="T49" s="1">
        <v>3</v>
      </c>
      <c r="U49" s="1">
        <v>6314</v>
      </c>
      <c r="V49" s="1" t="s">
        <v>64</v>
      </c>
      <c r="W49" s="18"/>
      <c r="Z49" s="10">
        <v>0.56493506493506496</v>
      </c>
      <c r="AA49" s="1" t="s">
        <v>30</v>
      </c>
      <c r="AB49" s="1" t="s">
        <v>61</v>
      </c>
      <c r="AC49" s="1"/>
      <c r="AD49" s="1"/>
      <c r="AE49" s="1"/>
      <c r="AF49" s="23"/>
      <c r="AG49" s="23"/>
      <c r="AH49" s="23"/>
      <c r="AI49" s="1"/>
      <c r="AJ49" s="1"/>
      <c r="AK49" s="1"/>
      <c r="AL49" s="1"/>
      <c r="AM49" s="1"/>
      <c r="AN49" s="1"/>
      <c r="AO49" s="1">
        <f t="shared" si="28"/>
        <v>6314</v>
      </c>
      <c r="AP49" s="2" t="str">
        <f t="shared" si="28"/>
        <v>Gerrie Sessink</v>
      </c>
      <c r="AQ49" s="14">
        <f t="shared" si="29"/>
        <v>29</v>
      </c>
      <c r="AR49" s="16">
        <f t="shared" si="30"/>
        <v>0.52300000000000002</v>
      </c>
      <c r="AS49" s="10">
        <f t="shared" si="31"/>
        <v>0.56493506493506496</v>
      </c>
      <c r="AT49" t="str">
        <f t="shared" si="32"/>
        <v>Driebanden</v>
      </c>
      <c r="AU49" t="str">
        <f t="shared" si="33"/>
        <v>Buitenmolen</v>
      </c>
      <c r="AV49">
        <f>VLOOKUP(AS49,'moy drb'!$B$3:$E$47,3)</f>
        <v>31</v>
      </c>
      <c r="AW49">
        <f>VLOOKUP(AS49,'moy drb'!$H$3:$K$47,3)</f>
        <v>31</v>
      </c>
      <c r="BB49">
        <f t="shared" si="34"/>
        <v>1</v>
      </c>
      <c r="BC49">
        <f t="shared" si="35"/>
        <v>0</v>
      </c>
      <c r="BD49">
        <f t="shared" si="36"/>
        <v>0</v>
      </c>
      <c r="BG49" s="13"/>
      <c r="BH49" s="15"/>
    </row>
    <row r="50" spans="1:60" x14ac:dyDescent="0.25">
      <c r="A50" s="3">
        <v>6246</v>
      </c>
      <c r="B50" s="2" t="s">
        <v>65</v>
      </c>
      <c r="C50" s="1"/>
      <c r="D50" s="1">
        <v>0.443</v>
      </c>
      <c r="E50" s="1" t="s">
        <v>30</v>
      </c>
      <c r="F50" s="1">
        <v>25</v>
      </c>
      <c r="G50" s="1">
        <v>0.434</v>
      </c>
      <c r="H50" s="9">
        <v>0.374</v>
      </c>
      <c r="I50" s="9">
        <v>0.372</v>
      </c>
      <c r="J50" s="1">
        <v>0.434</v>
      </c>
      <c r="K50" s="1">
        <v>24</v>
      </c>
      <c r="L50" s="1">
        <v>221</v>
      </c>
      <c r="M50" s="1">
        <v>615</v>
      </c>
      <c r="N50" s="1">
        <v>11</v>
      </c>
      <c r="O50" s="1">
        <v>263</v>
      </c>
      <c r="P50" s="1">
        <v>686</v>
      </c>
      <c r="Q50" s="1">
        <v>12</v>
      </c>
      <c r="R50" s="1">
        <v>484</v>
      </c>
      <c r="S50" s="1">
        <v>1301</v>
      </c>
      <c r="T50" s="1">
        <v>23</v>
      </c>
      <c r="U50" s="1">
        <v>6246</v>
      </c>
      <c r="V50" s="1" t="s">
        <v>65</v>
      </c>
      <c r="W50" s="18"/>
      <c r="Z50" s="10">
        <v>0.372021521906226</v>
      </c>
      <c r="AA50" s="1" t="s">
        <v>30</v>
      </c>
      <c r="AB50" s="1" t="s">
        <v>61</v>
      </c>
      <c r="AC50" s="1"/>
      <c r="AD50" s="1"/>
      <c r="AE50" s="1"/>
      <c r="AF50" s="23"/>
      <c r="AG50" s="23"/>
      <c r="AH50" s="23"/>
      <c r="AI50" s="1"/>
      <c r="AJ50" s="1"/>
      <c r="AK50" s="1"/>
      <c r="AL50" s="1"/>
      <c r="AM50" s="1"/>
      <c r="AN50" s="1"/>
      <c r="AO50" s="1">
        <f t="shared" si="28"/>
        <v>6246</v>
      </c>
      <c r="AP50" s="2" t="str">
        <f t="shared" si="28"/>
        <v>Leo Meijer</v>
      </c>
      <c r="AQ50" s="14">
        <f t="shared" si="29"/>
        <v>25</v>
      </c>
      <c r="AR50" s="16">
        <f t="shared" si="30"/>
        <v>0.443</v>
      </c>
      <c r="AS50" s="10">
        <f t="shared" si="31"/>
        <v>0.372021521906226</v>
      </c>
      <c r="AT50" t="str">
        <f t="shared" si="32"/>
        <v>Driebanden</v>
      </c>
      <c r="AU50" t="str">
        <f t="shared" si="33"/>
        <v>Buitenmolen</v>
      </c>
      <c r="AV50">
        <f>VLOOKUP(AS50,'moy drb'!$B$3:$E$47,3)</f>
        <v>21</v>
      </c>
      <c r="AW50">
        <f>VLOOKUP(AS50,'moy drb'!$H$3:$K$47,3)</f>
        <v>21</v>
      </c>
      <c r="BB50">
        <f t="shared" si="34"/>
        <v>0</v>
      </c>
      <c r="BC50">
        <f t="shared" si="35"/>
        <v>1</v>
      </c>
      <c r="BD50">
        <f t="shared" si="36"/>
        <v>0</v>
      </c>
      <c r="BG50" s="13"/>
      <c r="BH50" s="15"/>
    </row>
    <row r="51" spans="1:60" x14ac:dyDescent="0.25">
      <c r="A51" s="3">
        <v>6217</v>
      </c>
      <c r="B51" s="2" t="s">
        <v>66</v>
      </c>
      <c r="C51" s="1"/>
      <c r="D51" s="1">
        <v>0.39400000000000002</v>
      </c>
      <c r="E51" s="1" t="s">
        <v>30</v>
      </c>
      <c r="F51" s="1">
        <v>22</v>
      </c>
      <c r="G51" s="1">
        <v>0.375</v>
      </c>
      <c r="H51" s="9">
        <v>0</v>
      </c>
      <c r="I51" s="9">
        <v>0.36799999999999999</v>
      </c>
      <c r="J51" s="1">
        <v>0.375</v>
      </c>
      <c r="K51" s="1">
        <v>21</v>
      </c>
      <c r="L51" s="1">
        <v>44</v>
      </c>
      <c r="M51" s="1">
        <v>117</v>
      </c>
      <c r="N51" s="1">
        <v>2</v>
      </c>
      <c r="O51" s="1">
        <v>44</v>
      </c>
      <c r="P51" s="1">
        <v>122</v>
      </c>
      <c r="Q51" s="1">
        <v>2</v>
      </c>
      <c r="R51" s="1">
        <v>88</v>
      </c>
      <c r="S51" s="1">
        <v>239</v>
      </c>
      <c r="T51" s="1">
        <v>4</v>
      </c>
      <c r="U51" s="1">
        <v>6217</v>
      </c>
      <c r="V51" s="1" t="s">
        <v>66</v>
      </c>
      <c r="W51" s="18"/>
      <c r="Z51" s="10">
        <v>0.3682008368200837</v>
      </c>
      <c r="AA51" s="1" t="s">
        <v>30</v>
      </c>
      <c r="AB51" s="1" t="s">
        <v>61</v>
      </c>
      <c r="AC51" s="1"/>
      <c r="AD51" s="1"/>
      <c r="AE51" s="1"/>
      <c r="AF51" s="23"/>
      <c r="AG51" s="23"/>
      <c r="AH51" s="23"/>
      <c r="AI51" s="1"/>
      <c r="AJ51" s="1"/>
      <c r="AK51" s="1"/>
      <c r="AL51" s="1"/>
      <c r="AM51" s="1"/>
      <c r="AN51" s="1"/>
      <c r="AO51" s="1">
        <f t="shared" si="28"/>
        <v>6217</v>
      </c>
      <c r="AP51" s="2" t="str">
        <f t="shared" si="28"/>
        <v>Marc Kniest</v>
      </c>
      <c r="AQ51" s="14">
        <f t="shared" si="29"/>
        <v>22</v>
      </c>
      <c r="AR51" s="16">
        <f t="shared" si="30"/>
        <v>0.39400000000000002</v>
      </c>
      <c r="AS51" s="10">
        <f t="shared" si="31"/>
        <v>0.3682008368200837</v>
      </c>
      <c r="AT51" t="str">
        <f t="shared" si="32"/>
        <v>Driebanden</v>
      </c>
      <c r="AU51" t="str">
        <f t="shared" si="33"/>
        <v>Buitenmolen</v>
      </c>
      <c r="AV51">
        <f>VLOOKUP(AS51,'moy drb'!$B$3:$E$47,3)</f>
        <v>21</v>
      </c>
      <c r="AW51">
        <f>VLOOKUP(AS51,'moy drb'!$H$3:$K$47,3)</f>
        <v>21</v>
      </c>
      <c r="BB51">
        <f t="shared" si="34"/>
        <v>0</v>
      </c>
      <c r="BC51">
        <f t="shared" si="35"/>
        <v>1</v>
      </c>
      <c r="BD51">
        <f t="shared" si="36"/>
        <v>0</v>
      </c>
      <c r="BG51" s="13"/>
      <c r="BH51" s="15"/>
    </row>
    <row r="52" spans="1:60" x14ac:dyDescent="0.25">
      <c r="A52" s="3">
        <v>6182</v>
      </c>
      <c r="B52" s="2" t="s">
        <v>67</v>
      </c>
      <c r="C52" s="1"/>
      <c r="D52" s="1">
        <v>0.25800000000000001</v>
      </c>
      <c r="E52" s="1" t="s">
        <v>30</v>
      </c>
      <c r="F52" s="1">
        <v>17</v>
      </c>
      <c r="G52" s="9">
        <v>0</v>
      </c>
      <c r="H52" s="9">
        <v>0</v>
      </c>
      <c r="I52" s="9">
        <v>0</v>
      </c>
      <c r="J52" s="1">
        <v>0</v>
      </c>
      <c r="K52" s="1">
        <v>17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6182</v>
      </c>
      <c r="V52" s="1" t="s">
        <v>67</v>
      </c>
      <c r="W52" s="18"/>
      <c r="Z52" s="10">
        <v>0.25800000000000001</v>
      </c>
      <c r="AA52" s="1" t="s">
        <v>30</v>
      </c>
      <c r="AB52" s="1" t="s">
        <v>61</v>
      </c>
      <c r="AC52" s="1"/>
      <c r="AD52" s="1"/>
      <c r="AE52" s="1"/>
      <c r="AF52" s="23"/>
      <c r="AG52" s="23"/>
      <c r="AH52" s="23"/>
      <c r="AI52" s="1"/>
      <c r="AJ52" s="1"/>
      <c r="AK52" s="1"/>
      <c r="AL52" s="1"/>
      <c r="AM52" s="1"/>
      <c r="AN52" s="1"/>
      <c r="AO52" s="1">
        <f t="shared" si="28"/>
        <v>6182</v>
      </c>
      <c r="AP52" s="2" t="str">
        <f t="shared" si="28"/>
        <v>Nico Janssen</v>
      </c>
      <c r="AQ52" s="14">
        <f t="shared" si="29"/>
        <v>17</v>
      </c>
      <c r="AR52" s="16">
        <f t="shared" si="30"/>
        <v>0.25800000000000001</v>
      </c>
      <c r="AS52" s="10">
        <f t="shared" si="31"/>
        <v>0.25800000000000001</v>
      </c>
      <c r="AT52" t="str">
        <f t="shared" si="32"/>
        <v>Driebanden</v>
      </c>
      <c r="AU52" t="str">
        <f t="shared" si="33"/>
        <v>Buitenmolen</v>
      </c>
      <c r="AV52">
        <f>VLOOKUP(AS52,'moy drb'!$B$3:$E$47,3)</f>
        <v>17</v>
      </c>
      <c r="AW52">
        <f>VLOOKUP(AS52,'moy drb'!$H$3:$K$47,3)</f>
        <v>15</v>
      </c>
      <c r="BB52">
        <f t="shared" si="34"/>
        <v>0</v>
      </c>
      <c r="BC52">
        <f t="shared" si="35"/>
        <v>0</v>
      </c>
      <c r="BD52">
        <f t="shared" si="36"/>
        <v>1</v>
      </c>
      <c r="BG52" s="13"/>
      <c r="BH52" s="15"/>
    </row>
    <row r="53" spans="1:60" x14ac:dyDescent="0.25">
      <c r="A53" s="3">
        <v>6095</v>
      </c>
      <c r="B53" s="2" t="s">
        <v>68</v>
      </c>
      <c r="C53" s="1"/>
      <c r="D53" s="1">
        <v>0.27900000000000003</v>
      </c>
      <c r="E53" s="1" t="s">
        <v>30</v>
      </c>
      <c r="F53" s="1">
        <v>17</v>
      </c>
      <c r="G53" s="9">
        <v>0</v>
      </c>
      <c r="H53" s="9">
        <v>0</v>
      </c>
      <c r="I53" s="9">
        <v>0</v>
      </c>
      <c r="J53" s="1">
        <v>0</v>
      </c>
      <c r="K53" s="1">
        <v>17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6095</v>
      </c>
      <c r="V53" s="1" t="s">
        <v>68</v>
      </c>
      <c r="W53" s="18"/>
      <c r="Z53" s="10">
        <v>0.27900000000000003</v>
      </c>
      <c r="AA53" s="1" t="s">
        <v>30</v>
      </c>
      <c r="AB53" s="1" t="s">
        <v>61</v>
      </c>
      <c r="AC53" s="1"/>
      <c r="AD53" s="1"/>
      <c r="AE53" s="1"/>
      <c r="AF53" s="23"/>
      <c r="AG53" s="23"/>
      <c r="AH53" s="23"/>
      <c r="AI53" s="1"/>
      <c r="AJ53" s="1"/>
      <c r="AK53" s="1"/>
      <c r="AL53" s="1"/>
      <c r="AM53" s="1"/>
      <c r="AN53" s="1"/>
      <c r="AO53" s="1">
        <f t="shared" si="28"/>
        <v>6095</v>
      </c>
      <c r="AP53" s="2" t="str">
        <f t="shared" si="28"/>
        <v>Bertus Dijkstra</v>
      </c>
      <c r="AQ53" s="14">
        <f t="shared" si="29"/>
        <v>17</v>
      </c>
      <c r="AR53" s="16">
        <f t="shared" si="30"/>
        <v>0.27900000000000003</v>
      </c>
      <c r="AS53" s="10">
        <f t="shared" si="31"/>
        <v>0.27900000000000003</v>
      </c>
      <c r="AT53" t="str">
        <f t="shared" si="32"/>
        <v>Driebanden</v>
      </c>
      <c r="AU53" t="str">
        <f t="shared" si="33"/>
        <v>Buitenmolen</v>
      </c>
      <c r="AV53">
        <f>VLOOKUP(AS53,'moy drb'!$B$3:$E$47,3)</f>
        <v>17</v>
      </c>
      <c r="AW53">
        <f>VLOOKUP(AS53,'moy drb'!$H$3:$K$47,3)</f>
        <v>16</v>
      </c>
      <c r="BB53">
        <f t="shared" si="34"/>
        <v>0</v>
      </c>
      <c r="BC53">
        <f t="shared" si="35"/>
        <v>0</v>
      </c>
      <c r="BD53">
        <f t="shared" si="36"/>
        <v>1</v>
      </c>
      <c r="BG53" s="13"/>
      <c r="BH53" s="15"/>
    </row>
    <row r="54" spans="1:60" x14ac:dyDescent="0.25">
      <c r="A54" s="3">
        <v>6602</v>
      </c>
      <c r="B54" s="2" t="s">
        <v>69</v>
      </c>
      <c r="C54" s="1"/>
      <c r="D54" s="1">
        <v>0.71099999999999997</v>
      </c>
      <c r="E54" s="1" t="s">
        <v>38</v>
      </c>
      <c r="F54" s="1">
        <v>22</v>
      </c>
      <c r="G54" s="1">
        <v>0.84299999999999997</v>
      </c>
      <c r="H54" s="9">
        <v>0.80800000000000005</v>
      </c>
      <c r="I54" s="9">
        <v>0.82</v>
      </c>
      <c r="J54" s="1">
        <v>0.84299999999999997</v>
      </c>
      <c r="K54" s="1">
        <v>25</v>
      </c>
      <c r="L54" s="1">
        <v>190</v>
      </c>
      <c r="M54" s="1">
        <v>235</v>
      </c>
      <c r="N54" s="1">
        <v>9</v>
      </c>
      <c r="O54" s="1">
        <v>97</v>
      </c>
      <c r="P54" s="1">
        <v>115</v>
      </c>
      <c r="Q54" s="1">
        <v>5</v>
      </c>
      <c r="R54" s="1">
        <v>287</v>
      </c>
      <c r="S54" s="1">
        <v>350</v>
      </c>
      <c r="T54" s="1">
        <v>14</v>
      </c>
      <c r="U54" s="1">
        <f t="shared" ref="U54:U65" si="37">A54</f>
        <v>6602</v>
      </c>
      <c r="V54" s="1" t="str">
        <f t="shared" ref="V54:V65" si="38">B54</f>
        <v>Jens Cornelissen</v>
      </c>
      <c r="W54" s="18"/>
      <c r="X54" s="20">
        <f t="shared" ref="X54:X65" si="39">D54</f>
        <v>0.71099999999999997</v>
      </c>
      <c r="Y54" s="10">
        <f t="shared" ref="Y54:Y65" si="40">IF(T54&gt;0,R54/S54,D54)</f>
        <v>0.82</v>
      </c>
      <c r="AA54" t="str">
        <f t="shared" ref="AA54:AA65" si="41">E54</f>
        <v>Libre</v>
      </c>
      <c r="AB54" t="str">
        <f t="shared" ref="AB54:AB65" si="42">$A$44</f>
        <v>Buitenmolen</v>
      </c>
      <c r="AF54" s="22">
        <f t="shared" ref="AF54:AF65" si="43">IF(Y54&gt;X54,1,0)</f>
        <v>1</v>
      </c>
      <c r="AG54" s="22">
        <f t="shared" ref="AG54:AG65" si="44">IF(Y54&lt;X54,1,0)</f>
        <v>0</v>
      </c>
      <c r="AH54" s="22">
        <f t="shared" ref="AH54:AH65" si="45">IF(X54=Y54,1,0)</f>
        <v>0</v>
      </c>
      <c r="AI54">
        <f>VLOOKUP(Y54,'Moy libre'!$B$5:$E$52,3)</f>
        <v>25</v>
      </c>
      <c r="AJ54">
        <f>VLOOKUP(Y54,'Moy libre'!$H$5:$K$52,3)</f>
        <v>25</v>
      </c>
      <c r="AK54">
        <f>VLOOKUP(Y54,'Moy libre'!$N$5:$Q$52,3)</f>
        <v>25</v>
      </c>
      <c r="AL54">
        <f>VLOOKUP(Y54,'Moy libre'!$T$5:$W$52,3)</f>
        <v>25</v>
      </c>
      <c r="AM54">
        <f>VLOOKUP(Y54,'Moy libre'!$Z$5:$AC$52,3)</f>
        <v>25</v>
      </c>
    </row>
    <row r="55" spans="1:60" x14ac:dyDescent="0.25">
      <c r="A55" s="3">
        <v>6469</v>
      </c>
      <c r="B55" s="2" t="s">
        <v>70</v>
      </c>
      <c r="C55" s="1"/>
      <c r="D55" s="1">
        <v>0.6</v>
      </c>
      <c r="E55" s="1" t="s">
        <v>38</v>
      </c>
      <c r="F55" s="1">
        <v>19</v>
      </c>
      <c r="G55" s="9">
        <v>0.48</v>
      </c>
      <c r="H55" s="1">
        <v>0.63700000000000001</v>
      </c>
      <c r="I55" s="9">
        <v>0.57599999999999996</v>
      </c>
      <c r="J55" s="1">
        <v>0.63700000000000001</v>
      </c>
      <c r="K55" s="1">
        <v>19</v>
      </c>
      <c r="L55" s="1">
        <v>153</v>
      </c>
      <c r="M55" s="1">
        <v>240</v>
      </c>
      <c r="N55" s="1">
        <v>9</v>
      </c>
      <c r="O55" s="1">
        <v>43</v>
      </c>
      <c r="P55" s="1">
        <v>100</v>
      </c>
      <c r="Q55" s="1">
        <v>4</v>
      </c>
      <c r="R55" s="1">
        <v>196</v>
      </c>
      <c r="S55" s="1">
        <v>340</v>
      </c>
      <c r="T55" s="1">
        <v>13</v>
      </c>
      <c r="U55" s="1">
        <f t="shared" si="37"/>
        <v>6469</v>
      </c>
      <c r="V55" s="1" t="str">
        <f t="shared" si="38"/>
        <v>Jeanette Ouwersloot</v>
      </c>
      <c r="W55" s="18"/>
      <c r="X55" s="20">
        <f t="shared" si="39"/>
        <v>0.6</v>
      </c>
      <c r="Y55" s="10">
        <f t="shared" si="40"/>
        <v>0.57647058823529407</v>
      </c>
      <c r="AA55" t="str">
        <f t="shared" si="41"/>
        <v>Libre</v>
      </c>
      <c r="AB55" t="str">
        <f t="shared" si="42"/>
        <v>Buitenmolen</v>
      </c>
      <c r="AF55" s="22">
        <f t="shared" si="43"/>
        <v>0</v>
      </c>
      <c r="AG55" s="22">
        <f t="shared" si="44"/>
        <v>1</v>
      </c>
      <c r="AH55" s="22">
        <f t="shared" si="45"/>
        <v>0</v>
      </c>
      <c r="AI55">
        <f>VLOOKUP(Y55,'Moy libre'!$B$5:$E$52,3)</f>
        <v>25</v>
      </c>
      <c r="AJ55">
        <f>VLOOKUP(Y55,'Moy libre'!$H$5:$K$52,3)</f>
        <v>20</v>
      </c>
      <c r="AK55">
        <f>VLOOKUP(Y55,'Moy libre'!$N$5:$Q$52,3)</f>
        <v>18</v>
      </c>
      <c r="AL55">
        <f>VLOOKUP(Y55,'Moy libre'!$T$5:$W$52,3)</f>
        <v>16</v>
      </c>
      <c r="AM55">
        <f>VLOOKUP(Y55,'Moy libre'!$Z$5:$AC$52,3)</f>
        <v>16</v>
      </c>
    </row>
    <row r="56" spans="1:60" x14ac:dyDescent="0.25">
      <c r="A56" s="3">
        <v>6422</v>
      </c>
      <c r="B56" s="2" t="s">
        <v>71</v>
      </c>
      <c r="C56" s="1"/>
      <c r="D56" s="1">
        <v>1.1719999999999999</v>
      </c>
      <c r="E56" s="1" t="s">
        <v>38</v>
      </c>
      <c r="F56" s="1">
        <v>35</v>
      </c>
      <c r="G56" s="1">
        <v>1.206</v>
      </c>
      <c r="H56" s="9">
        <v>1.05</v>
      </c>
      <c r="I56" s="9">
        <v>1.0669999999999999</v>
      </c>
      <c r="J56" s="1">
        <v>1.206</v>
      </c>
      <c r="K56" s="1">
        <v>38</v>
      </c>
      <c r="L56" s="1">
        <v>294</v>
      </c>
      <c r="M56" s="1">
        <v>280</v>
      </c>
      <c r="N56" s="1">
        <v>10</v>
      </c>
      <c r="O56" s="1">
        <v>230</v>
      </c>
      <c r="P56" s="1">
        <v>211</v>
      </c>
      <c r="Q56" s="1">
        <v>8</v>
      </c>
      <c r="R56" s="1">
        <v>524</v>
      </c>
      <c r="S56" s="1">
        <v>491</v>
      </c>
      <c r="T56" s="1">
        <v>18</v>
      </c>
      <c r="U56" s="1">
        <f t="shared" si="37"/>
        <v>6422</v>
      </c>
      <c r="V56" s="1" t="str">
        <f t="shared" si="38"/>
        <v>Ilse de Vries</v>
      </c>
      <c r="W56" s="18"/>
      <c r="X56" s="20">
        <f t="shared" si="39"/>
        <v>1.1719999999999999</v>
      </c>
      <c r="Y56" s="10">
        <f t="shared" si="40"/>
        <v>1.0672097759674135</v>
      </c>
      <c r="AA56" t="str">
        <f t="shared" si="41"/>
        <v>Libre</v>
      </c>
      <c r="AB56" t="str">
        <f t="shared" si="42"/>
        <v>Buitenmolen</v>
      </c>
      <c r="AF56" s="22">
        <f t="shared" si="43"/>
        <v>0</v>
      </c>
      <c r="AG56" s="22">
        <f t="shared" si="44"/>
        <v>1</v>
      </c>
      <c r="AH56" s="22">
        <f t="shared" si="45"/>
        <v>0</v>
      </c>
      <c r="AI56">
        <f>VLOOKUP(Y56,'Moy libre'!$B$5:$E$52,3)</f>
        <v>32</v>
      </c>
      <c r="AJ56">
        <f>VLOOKUP(Y56,'Moy libre'!$H$5:$K$52,3)</f>
        <v>32</v>
      </c>
      <c r="AK56">
        <f>VLOOKUP(Y56,'Moy libre'!$N$5:$Q$52,3)</f>
        <v>32</v>
      </c>
      <c r="AL56">
        <f>VLOOKUP(Y56,'Moy libre'!$T$5:$W$52,3)</f>
        <v>32</v>
      </c>
      <c r="AM56">
        <f>VLOOKUP(Y56,'Moy libre'!$Z$5:$AC$52,3)</f>
        <v>32</v>
      </c>
    </row>
    <row r="57" spans="1:60" x14ac:dyDescent="0.25">
      <c r="A57" s="3">
        <v>6319</v>
      </c>
      <c r="B57" s="2" t="s">
        <v>72</v>
      </c>
      <c r="C57" s="1"/>
      <c r="D57" s="1">
        <v>0.748</v>
      </c>
      <c r="E57" s="1" t="s">
        <v>38</v>
      </c>
      <c r="F57" s="1">
        <v>22</v>
      </c>
      <c r="G57" s="1">
        <v>0.88500000000000001</v>
      </c>
      <c r="H57" s="9">
        <v>0</v>
      </c>
      <c r="I57" s="9">
        <v>0.85099999999999998</v>
      </c>
      <c r="J57" s="1">
        <v>0.88500000000000001</v>
      </c>
      <c r="K57" s="1">
        <v>25</v>
      </c>
      <c r="L57" s="1">
        <v>85</v>
      </c>
      <c r="M57" s="1">
        <v>105</v>
      </c>
      <c r="N57" s="1">
        <v>4</v>
      </c>
      <c r="O57" s="1">
        <v>116</v>
      </c>
      <c r="P57" s="1">
        <v>131</v>
      </c>
      <c r="Q57" s="1">
        <v>5</v>
      </c>
      <c r="R57" s="1">
        <v>201</v>
      </c>
      <c r="S57" s="1">
        <v>236</v>
      </c>
      <c r="T57" s="1">
        <v>9</v>
      </c>
      <c r="U57" s="1">
        <f t="shared" si="37"/>
        <v>6319</v>
      </c>
      <c r="V57" s="1" t="str">
        <f t="shared" si="38"/>
        <v>Michel Sessink</v>
      </c>
      <c r="W57" s="18"/>
      <c r="X57" s="20">
        <f t="shared" si="39"/>
        <v>0.748</v>
      </c>
      <c r="Y57" s="10">
        <f t="shared" si="40"/>
        <v>0.85169491525423724</v>
      </c>
      <c r="AA57" t="str">
        <f t="shared" si="41"/>
        <v>Libre</v>
      </c>
      <c r="AB57" t="str">
        <f t="shared" si="42"/>
        <v>Buitenmolen</v>
      </c>
      <c r="AF57" s="22">
        <f t="shared" si="43"/>
        <v>1</v>
      </c>
      <c r="AG57" s="22">
        <f t="shared" si="44"/>
        <v>0</v>
      </c>
      <c r="AH57" s="22">
        <f t="shared" si="45"/>
        <v>0</v>
      </c>
      <c r="AI57">
        <f>VLOOKUP(Y57,'Moy libre'!$B$5:$E$52,3)</f>
        <v>25</v>
      </c>
      <c r="AJ57">
        <f>VLOOKUP(Y57,'Moy libre'!$H$5:$K$52,3)</f>
        <v>25</v>
      </c>
      <c r="AK57">
        <f>VLOOKUP(Y57,'Moy libre'!$N$5:$Q$52,3)</f>
        <v>25</v>
      </c>
      <c r="AL57">
        <f>VLOOKUP(Y57,'Moy libre'!$T$5:$W$52,3)</f>
        <v>25</v>
      </c>
      <c r="AM57">
        <f>VLOOKUP(Y57,'Moy libre'!$Z$5:$AC$52,3)</f>
        <v>25</v>
      </c>
    </row>
    <row r="58" spans="1:60" x14ac:dyDescent="0.25">
      <c r="A58" s="3">
        <v>6314</v>
      </c>
      <c r="B58" s="2" t="s">
        <v>64</v>
      </c>
      <c r="C58" s="1"/>
      <c r="D58" s="1">
        <v>2.33</v>
      </c>
      <c r="E58" s="1" t="s">
        <v>38</v>
      </c>
      <c r="F58" s="1">
        <v>72</v>
      </c>
      <c r="G58" s="9">
        <v>2.4239999999999999</v>
      </c>
      <c r="H58" s="9">
        <v>2.508</v>
      </c>
      <c r="I58" s="1">
        <v>2.6240000000000001</v>
      </c>
      <c r="J58" s="1">
        <v>2.6240000000000001</v>
      </c>
      <c r="K58" s="1">
        <v>80</v>
      </c>
      <c r="L58" s="1">
        <v>562</v>
      </c>
      <c r="M58" s="1">
        <v>224</v>
      </c>
      <c r="N58" s="1">
        <v>8</v>
      </c>
      <c r="O58" s="1">
        <v>480</v>
      </c>
      <c r="P58" s="1">
        <v>173</v>
      </c>
      <c r="Q58" s="1">
        <v>6</v>
      </c>
      <c r="R58" s="1">
        <v>1042</v>
      </c>
      <c r="S58" s="1">
        <v>397</v>
      </c>
      <c r="T58" s="1">
        <v>14</v>
      </c>
      <c r="U58" s="1">
        <f t="shared" si="37"/>
        <v>6314</v>
      </c>
      <c r="V58" s="1" t="str">
        <f t="shared" si="38"/>
        <v>Gerrie Sessink</v>
      </c>
      <c r="W58" s="18"/>
      <c r="X58" s="20">
        <f t="shared" si="39"/>
        <v>2.33</v>
      </c>
      <c r="Y58" s="10">
        <f t="shared" si="40"/>
        <v>2.6246851385390428</v>
      </c>
      <c r="AA58" t="str">
        <f t="shared" si="41"/>
        <v>Libre</v>
      </c>
      <c r="AB58" t="str">
        <f t="shared" si="42"/>
        <v>Buitenmolen</v>
      </c>
      <c r="AF58" s="22">
        <f t="shared" si="43"/>
        <v>1</v>
      </c>
      <c r="AG58" s="22">
        <f t="shared" si="44"/>
        <v>0</v>
      </c>
      <c r="AH58" s="22">
        <f t="shared" si="45"/>
        <v>0</v>
      </c>
      <c r="AI58">
        <f>VLOOKUP(Y58,'Moy libre'!$B$5:$E$52,3)</f>
        <v>80</v>
      </c>
      <c r="AJ58">
        <f>VLOOKUP(Y58,'Moy libre'!$H$5:$K$52,3)</f>
        <v>80</v>
      </c>
      <c r="AK58">
        <f>VLOOKUP(Y58,'Moy libre'!$N$5:$Q$52,3)</f>
        <v>80</v>
      </c>
      <c r="AL58">
        <f>VLOOKUP(Y58,'Moy libre'!$T$5:$W$52,3)</f>
        <v>80</v>
      </c>
      <c r="AM58">
        <f>VLOOKUP(Y58,'Moy libre'!$Z$5:$AC$52,3)</f>
        <v>80</v>
      </c>
    </row>
    <row r="59" spans="1:60" x14ac:dyDescent="0.25">
      <c r="A59" s="3">
        <v>6226</v>
      </c>
      <c r="B59" s="2" t="s">
        <v>73</v>
      </c>
      <c r="C59" s="1"/>
      <c r="D59" s="1">
        <v>0.995</v>
      </c>
      <c r="E59" s="1" t="s">
        <v>38</v>
      </c>
      <c r="F59" s="1">
        <v>28</v>
      </c>
      <c r="G59" s="9">
        <v>1.071</v>
      </c>
      <c r="H59" s="1">
        <v>1.1080000000000001</v>
      </c>
      <c r="I59" s="9">
        <v>1.1020000000000001</v>
      </c>
      <c r="J59" s="1">
        <v>1.1080000000000001</v>
      </c>
      <c r="K59" s="1">
        <v>35</v>
      </c>
      <c r="L59" s="1">
        <v>348</v>
      </c>
      <c r="M59" s="1">
        <v>314</v>
      </c>
      <c r="N59" s="1">
        <v>12</v>
      </c>
      <c r="O59" s="1">
        <v>267</v>
      </c>
      <c r="P59" s="1">
        <v>244</v>
      </c>
      <c r="Q59" s="1">
        <v>9</v>
      </c>
      <c r="R59" s="1">
        <v>615</v>
      </c>
      <c r="S59" s="1">
        <v>558</v>
      </c>
      <c r="T59" s="1">
        <v>21</v>
      </c>
      <c r="U59" s="1">
        <f t="shared" si="37"/>
        <v>6226</v>
      </c>
      <c r="V59" s="1" t="str">
        <f t="shared" si="38"/>
        <v>Richard van Londen</v>
      </c>
      <c r="W59" s="18"/>
      <c r="X59" s="20">
        <f t="shared" si="39"/>
        <v>0.995</v>
      </c>
      <c r="Y59" s="10">
        <f t="shared" si="40"/>
        <v>1.1021505376344085</v>
      </c>
      <c r="AA59" t="str">
        <f t="shared" si="41"/>
        <v>Libre</v>
      </c>
      <c r="AB59" t="str">
        <f t="shared" si="42"/>
        <v>Buitenmolen</v>
      </c>
      <c r="AF59" s="22">
        <f t="shared" si="43"/>
        <v>1</v>
      </c>
      <c r="AG59" s="22">
        <f t="shared" si="44"/>
        <v>0</v>
      </c>
      <c r="AH59" s="22">
        <f t="shared" si="45"/>
        <v>0</v>
      </c>
      <c r="AI59">
        <f>VLOOKUP(Y59,'Moy libre'!$B$5:$E$52,3)</f>
        <v>35</v>
      </c>
      <c r="AJ59">
        <f>VLOOKUP(Y59,'Moy libre'!$H$5:$K$52,3)</f>
        <v>35</v>
      </c>
      <c r="AK59">
        <f>VLOOKUP(Y59,'Moy libre'!$N$5:$Q$52,3)</f>
        <v>35</v>
      </c>
      <c r="AL59">
        <f>VLOOKUP(Y59,'Moy libre'!$T$5:$W$52,3)</f>
        <v>35</v>
      </c>
      <c r="AM59">
        <f>VLOOKUP(Y59,'Moy libre'!$Z$5:$AC$52,3)</f>
        <v>35</v>
      </c>
    </row>
    <row r="60" spans="1:60" x14ac:dyDescent="0.25">
      <c r="A60" s="3">
        <v>6192</v>
      </c>
      <c r="B60" s="2" t="s">
        <v>74</v>
      </c>
      <c r="C60" s="1"/>
      <c r="D60" s="1">
        <v>0.85</v>
      </c>
      <c r="E60" s="1" t="s">
        <v>38</v>
      </c>
      <c r="F60" s="1">
        <v>25</v>
      </c>
      <c r="G60" s="1">
        <v>0.86099999999999999</v>
      </c>
      <c r="H60" s="9">
        <v>0.80800000000000005</v>
      </c>
      <c r="I60" s="9">
        <v>0.83599999999999997</v>
      </c>
      <c r="J60" s="1">
        <v>0.86099999999999999</v>
      </c>
      <c r="K60" s="1">
        <v>25</v>
      </c>
      <c r="L60" s="1">
        <v>118</v>
      </c>
      <c r="M60" s="1">
        <v>146</v>
      </c>
      <c r="N60" s="1">
        <v>6</v>
      </c>
      <c r="O60" s="1">
        <v>158</v>
      </c>
      <c r="P60" s="1">
        <v>184</v>
      </c>
      <c r="Q60" s="1">
        <v>7</v>
      </c>
      <c r="R60" s="1">
        <v>276</v>
      </c>
      <c r="S60" s="1">
        <v>330</v>
      </c>
      <c r="T60" s="1">
        <v>13</v>
      </c>
      <c r="U60" s="1">
        <f t="shared" si="37"/>
        <v>6192</v>
      </c>
      <c r="V60" s="1" t="str">
        <f t="shared" si="38"/>
        <v>Riny Jeurissen</v>
      </c>
      <c r="W60" s="18"/>
      <c r="X60" s="20">
        <f t="shared" si="39"/>
        <v>0.85</v>
      </c>
      <c r="Y60" s="10">
        <f t="shared" si="40"/>
        <v>0.83636363636363631</v>
      </c>
      <c r="AA60" t="str">
        <f t="shared" si="41"/>
        <v>Libre</v>
      </c>
      <c r="AB60" t="str">
        <f t="shared" si="42"/>
        <v>Buitenmolen</v>
      </c>
      <c r="AF60" s="22">
        <f t="shared" si="43"/>
        <v>0</v>
      </c>
      <c r="AG60" s="22">
        <f t="shared" si="44"/>
        <v>1</v>
      </c>
      <c r="AH60" s="22">
        <f t="shared" si="45"/>
        <v>0</v>
      </c>
      <c r="AI60">
        <f>VLOOKUP(Y60,'Moy libre'!$B$5:$E$52,3)</f>
        <v>25</v>
      </c>
      <c r="AJ60">
        <f>VLOOKUP(Y60,'Moy libre'!$H$5:$K$52,3)</f>
        <v>25</v>
      </c>
      <c r="AK60">
        <f>VLOOKUP(Y60,'Moy libre'!$N$5:$Q$52,3)</f>
        <v>25</v>
      </c>
      <c r="AL60">
        <f>VLOOKUP(Y60,'Moy libre'!$T$5:$W$52,3)</f>
        <v>25</v>
      </c>
      <c r="AM60">
        <f>VLOOKUP(Y60,'Moy libre'!$Z$5:$AC$52,3)</f>
        <v>25</v>
      </c>
    </row>
    <row r="61" spans="1:60" x14ac:dyDescent="0.25">
      <c r="A61" s="3">
        <v>6187</v>
      </c>
      <c r="B61" s="2" t="s">
        <v>75</v>
      </c>
      <c r="C61" s="1"/>
      <c r="D61" s="1">
        <v>0.80100000000000005</v>
      </c>
      <c r="E61" s="1" t="s">
        <v>38</v>
      </c>
      <c r="F61" s="1">
        <v>25</v>
      </c>
      <c r="G61" s="9">
        <v>0.64300000000000002</v>
      </c>
      <c r="H61" s="1">
        <v>0.73499999999999999</v>
      </c>
      <c r="I61" s="9">
        <v>0.73399999999999999</v>
      </c>
      <c r="J61" s="1">
        <v>0.73499999999999999</v>
      </c>
      <c r="K61" s="1">
        <v>22</v>
      </c>
      <c r="L61" s="1">
        <v>197</v>
      </c>
      <c r="M61" s="1">
        <v>268</v>
      </c>
      <c r="N61" s="1">
        <v>10</v>
      </c>
      <c r="O61" s="1">
        <v>177</v>
      </c>
      <c r="P61" s="1">
        <v>241</v>
      </c>
      <c r="Q61" s="1">
        <v>8</v>
      </c>
      <c r="R61" s="1">
        <v>374</v>
      </c>
      <c r="S61" s="1">
        <v>509</v>
      </c>
      <c r="T61" s="1">
        <v>18</v>
      </c>
      <c r="U61" s="1">
        <f t="shared" si="37"/>
        <v>6187</v>
      </c>
      <c r="V61" s="1" t="str">
        <f t="shared" si="38"/>
        <v>Theo Jeurissen</v>
      </c>
      <c r="W61" s="18"/>
      <c r="X61" s="20">
        <f t="shared" si="39"/>
        <v>0.80100000000000005</v>
      </c>
      <c r="Y61" s="10">
        <f t="shared" si="40"/>
        <v>0.73477406679764246</v>
      </c>
      <c r="AA61" t="str">
        <f t="shared" si="41"/>
        <v>Libre</v>
      </c>
      <c r="AB61" t="str">
        <f t="shared" si="42"/>
        <v>Buitenmolen</v>
      </c>
      <c r="AF61" s="22">
        <f t="shared" si="43"/>
        <v>0</v>
      </c>
      <c r="AG61" s="22">
        <f t="shared" si="44"/>
        <v>1</v>
      </c>
      <c r="AH61" s="22">
        <f t="shared" si="45"/>
        <v>0</v>
      </c>
      <c r="AI61">
        <f>VLOOKUP(Y61,'Moy libre'!$B$5:$E$52,3)</f>
        <v>25</v>
      </c>
      <c r="AJ61">
        <f>VLOOKUP(Y61,'Moy libre'!$H$5:$K$52,3)</f>
        <v>22</v>
      </c>
      <c r="AK61">
        <f>VLOOKUP(Y61,'Moy libre'!$N$5:$Q$52,3)</f>
        <v>22</v>
      </c>
      <c r="AL61">
        <f>VLOOKUP(Y61,'Moy libre'!$T$5:$W$52,3)</f>
        <v>22</v>
      </c>
      <c r="AM61">
        <f>VLOOKUP(Y61,'Moy libre'!$Z$5:$AC$52,3)</f>
        <v>22</v>
      </c>
    </row>
    <row r="62" spans="1:60" x14ac:dyDescent="0.25">
      <c r="A62" s="3">
        <v>6130</v>
      </c>
      <c r="B62" s="2" t="s">
        <v>76</v>
      </c>
      <c r="C62" s="1"/>
      <c r="D62" s="1">
        <v>1.357</v>
      </c>
      <c r="E62" s="1" t="s">
        <v>38</v>
      </c>
      <c r="F62" s="1">
        <v>41</v>
      </c>
      <c r="G62" s="9">
        <v>1.3049999999999999</v>
      </c>
      <c r="H62" s="1">
        <v>1.369</v>
      </c>
      <c r="I62" s="9">
        <v>1.3120000000000001</v>
      </c>
      <c r="J62" s="1">
        <v>1.369</v>
      </c>
      <c r="K62" s="1">
        <v>41</v>
      </c>
      <c r="L62" s="1">
        <v>315</v>
      </c>
      <c r="M62" s="1">
        <v>230</v>
      </c>
      <c r="N62" s="1">
        <v>9</v>
      </c>
      <c r="O62" s="1">
        <v>328</v>
      </c>
      <c r="P62" s="1">
        <v>260</v>
      </c>
      <c r="Q62" s="1">
        <v>9</v>
      </c>
      <c r="R62" s="1">
        <v>643</v>
      </c>
      <c r="S62" s="1">
        <v>490</v>
      </c>
      <c r="T62" s="1">
        <v>18</v>
      </c>
      <c r="U62" s="1">
        <f t="shared" si="37"/>
        <v>6130</v>
      </c>
      <c r="V62" s="1" t="str">
        <f t="shared" si="38"/>
        <v>Alex Geerlings</v>
      </c>
      <c r="W62" s="18"/>
      <c r="X62" s="20">
        <f t="shared" si="39"/>
        <v>1.357</v>
      </c>
      <c r="Y62" s="10">
        <f t="shared" si="40"/>
        <v>1.3122448979591836</v>
      </c>
      <c r="AA62" t="str">
        <f t="shared" si="41"/>
        <v>Libre</v>
      </c>
      <c r="AB62" t="str">
        <f t="shared" si="42"/>
        <v>Buitenmolen</v>
      </c>
      <c r="AF62" s="22">
        <f t="shared" si="43"/>
        <v>0</v>
      </c>
      <c r="AG62" s="22">
        <f t="shared" si="44"/>
        <v>1</v>
      </c>
      <c r="AH62" s="22">
        <f t="shared" si="45"/>
        <v>0</v>
      </c>
      <c r="AI62">
        <f>VLOOKUP(Y62,'Moy libre'!$B$5:$E$52,3)</f>
        <v>41</v>
      </c>
      <c r="AJ62">
        <f>VLOOKUP(Y62,'Moy libre'!$H$5:$K$52,3)</f>
        <v>41</v>
      </c>
      <c r="AK62">
        <f>VLOOKUP(Y62,'Moy libre'!$N$5:$Q$52,3)</f>
        <v>41</v>
      </c>
      <c r="AL62">
        <f>VLOOKUP(Y62,'Moy libre'!$T$5:$W$52,3)</f>
        <v>41</v>
      </c>
      <c r="AM62">
        <f>VLOOKUP(Y62,'Moy libre'!$Z$5:$AC$52,3)</f>
        <v>41</v>
      </c>
    </row>
    <row r="63" spans="1:60" x14ac:dyDescent="0.25">
      <c r="A63" s="3">
        <v>6060</v>
      </c>
      <c r="B63" s="2" t="s">
        <v>77</v>
      </c>
      <c r="C63" s="1"/>
      <c r="D63" s="1">
        <v>0.83799999999999997</v>
      </c>
      <c r="E63" s="1" t="s">
        <v>38</v>
      </c>
      <c r="F63" s="1">
        <v>25</v>
      </c>
      <c r="G63" s="1">
        <v>0.81299999999999994</v>
      </c>
      <c r="H63" s="9">
        <v>0.72299999999999998</v>
      </c>
      <c r="I63" s="9">
        <v>0.753</v>
      </c>
      <c r="J63" s="1">
        <v>0.81299999999999994</v>
      </c>
      <c r="K63" s="1">
        <v>25</v>
      </c>
      <c r="L63" s="1">
        <v>194</v>
      </c>
      <c r="M63" s="1">
        <v>268</v>
      </c>
      <c r="N63" s="1">
        <v>9</v>
      </c>
      <c r="O63" s="1">
        <v>109</v>
      </c>
      <c r="P63" s="1">
        <v>134</v>
      </c>
      <c r="Q63" s="1">
        <v>5</v>
      </c>
      <c r="R63" s="1">
        <v>303</v>
      </c>
      <c r="S63" s="1">
        <v>402</v>
      </c>
      <c r="T63" s="1">
        <v>14</v>
      </c>
      <c r="U63" s="1">
        <f t="shared" si="37"/>
        <v>6060</v>
      </c>
      <c r="V63" s="1" t="str">
        <f t="shared" si="38"/>
        <v>Peter de Bruin</v>
      </c>
      <c r="W63" s="18"/>
      <c r="X63" s="20">
        <f t="shared" si="39"/>
        <v>0.83799999999999997</v>
      </c>
      <c r="Y63" s="10">
        <f t="shared" si="40"/>
        <v>0.75373134328358204</v>
      </c>
      <c r="AA63" t="str">
        <f t="shared" si="41"/>
        <v>Libre</v>
      </c>
      <c r="AB63" t="str">
        <f t="shared" si="42"/>
        <v>Buitenmolen</v>
      </c>
      <c r="AF63" s="22">
        <f t="shared" si="43"/>
        <v>0</v>
      </c>
      <c r="AG63" s="22">
        <f t="shared" si="44"/>
        <v>1</v>
      </c>
      <c r="AH63" s="22">
        <f t="shared" si="45"/>
        <v>0</v>
      </c>
      <c r="AI63">
        <f>VLOOKUP(Y63,'Moy libre'!$B$5:$E$52,3)</f>
        <v>25</v>
      </c>
      <c r="AJ63">
        <f>VLOOKUP(Y63,'Moy libre'!$H$5:$K$52,3)</f>
        <v>22</v>
      </c>
      <c r="AK63">
        <f>VLOOKUP(Y63,'Moy libre'!$N$5:$Q$52,3)</f>
        <v>22</v>
      </c>
      <c r="AL63">
        <f>VLOOKUP(Y63,'Moy libre'!$T$5:$W$52,3)</f>
        <v>22</v>
      </c>
      <c r="AM63">
        <f>VLOOKUP(Y63,'Moy libre'!$Z$5:$AC$52,3)</f>
        <v>22</v>
      </c>
    </row>
    <row r="64" spans="1:60" x14ac:dyDescent="0.25">
      <c r="A64" s="3">
        <v>6051</v>
      </c>
      <c r="B64" s="2" t="s">
        <v>78</v>
      </c>
      <c r="C64" s="1"/>
      <c r="D64" s="1">
        <v>0.67800000000000005</v>
      </c>
      <c r="E64" s="1" t="s">
        <v>38</v>
      </c>
      <c r="F64" s="1">
        <v>19</v>
      </c>
      <c r="G64" s="1">
        <v>0.75800000000000001</v>
      </c>
      <c r="H64" s="9">
        <v>0.67</v>
      </c>
      <c r="I64" s="9">
        <v>0.71</v>
      </c>
      <c r="J64" s="1">
        <v>0.75800000000000001</v>
      </c>
      <c r="K64" s="1">
        <v>22</v>
      </c>
      <c r="L64" s="1">
        <v>179</v>
      </c>
      <c r="M64" s="1">
        <v>267</v>
      </c>
      <c r="N64" s="1">
        <v>10</v>
      </c>
      <c r="O64" s="1">
        <v>113</v>
      </c>
      <c r="P64" s="1">
        <v>144</v>
      </c>
      <c r="Q64" s="1">
        <v>6</v>
      </c>
      <c r="R64" s="1">
        <v>292</v>
      </c>
      <c r="S64" s="1">
        <v>411</v>
      </c>
      <c r="T64" s="1">
        <v>16</v>
      </c>
      <c r="U64" s="1">
        <f t="shared" si="37"/>
        <v>6051</v>
      </c>
      <c r="V64" s="1" t="str">
        <f t="shared" si="38"/>
        <v>Leon de Bie</v>
      </c>
      <c r="W64" s="18"/>
      <c r="X64" s="20">
        <f t="shared" si="39"/>
        <v>0.67800000000000005</v>
      </c>
      <c r="Y64" s="10">
        <f t="shared" si="40"/>
        <v>0.71046228710462289</v>
      </c>
      <c r="AA64" t="str">
        <f t="shared" si="41"/>
        <v>Libre</v>
      </c>
      <c r="AB64" t="str">
        <f t="shared" si="42"/>
        <v>Buitenmolen</v>
      </c>
      <c r="AF64" s="22">
        <f t="shared" si="43"/>
        <v>1</v>
      </c>
      <c r="AG64" s="22">
        <f t="shared" si="44"/>
        <v>0</v>
      </c>
      <c r="AH64" s="22">
        <f t="shared" si="45"/>
        <v>0</v>
      </c>
      <c r="AI64">
        <f>VLOOKUP(Y64,'Moy libre'!$B$5:$E$52,3)</f>
        <v>25</v>
      </c>
      <c r="AJ64">
        <f>VLOOKUP(Y64,'Moy libre'!$H$5:$K$52,3)</f>
        <v>22</v>
      </c>
      <c r="AK64">
        <f>VLOOKUP(Y64,'Moy libre'!$N$5:$Q$52,3)</f>
        <v>22</v>
      </c>
      <c r="AL64">
        <f>VLOOKUP(Y64,'Moy libre'!$T$5:$W$52,3)</f>
        <v>22</v>
      </c>
      <c r="AM64">
        <f>VLOOKUP(Y64,'Moy libre'!$Z$5:$AC$52,3)</f>
        <v>22</v>
      </c>
    </row>
    <row r="65" spans="1:56" x14ac:dyDescent="0.25">
      <c r="A65" s="3">
        <v>6003</v>
      </c>
      <c r="B65" s="2" t="s">
        <v>79</v>
      </c>
      <c r="C65" s="1"/>
      <c r="D65" s="1">
        <v>1.7</v>
      </c>
      <c r="E65" s="1" t="s">
        <v>38</v>
      </c>
      <c r="F65" s="1">
        <v>54</v>
      </c>
      <c r="G65" s="9">
        <v>0</v>
      </c>
      <c r="H65" s="9">
        <v>0</v>
      </c>
      <c r="I65" s="9">
        <v>0</v>
      </c>
      <c r="J65" s="1">
        <v>0</v>
      </c>
      <c r="K65" s="1">
        <v>54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f t="shared" si="37"/>
        <v>6003</v>
      </c>
      <c r="V65" s="1" t="str">
        <f t="shared" si="38"/>
        <v>Wesley Jansen</v>
      </c>
      <c r="W65" s="18"/>
      <c r="X65" s="20">
        <f t="shared" si="39"/>
        <v>1.7</v>
      </c>
      <c r="Y65" s="10">
        <f t="shared" si="40"/>
        <v>1.7</v>
      </c>
      <c r="AA65" t="str">
        <f t="shared" si="41"/>
        <v>Libre</v>
      </c>
      <c r="AB65" t="str">
        <f t="shared" si="42"/>
        <v>Buitenmolen</v>
      </c>
      <c r="AF65" s="22">
        <f t="shared" si="43"/>
        <v>0</v>
      </c>
      <c r="AG65" s="22">
        <f t="shared" si="44"/>
        <v>0</v>
      </c>
      <c r="AH65" s="22">
        <f t="shared" si="45"/>
        <v>1</v>
      </c>
      <c r="AI65">
        <f>VLOOKUP(Y65,'Moy libre'!$B$5:$E$52,3)</f>
        <v>54</v>
      </c>
      <c r="AJ65">
        <f>VLOOKUP(Y65,'Moy libre'!$H$5:$K$52,3)</f>
        <v>54</v>
      </c>
      <c r="AK65">
        <f>VLOOKUP(Y65,'Moy libre'!$N$5:$Q$52,3)</f>
        <v>54</v>
      </c>
      <c r="AL65">
        <f>VLOOKUP(Y65,'Moy libre'!$T$5:$W$52,3)</f>
        <v>54</v>
      </c>
      <c r="AM65">
        <f>VLOOKUP(Y65,'Moy libre'!$Z$5:$AC$52,3)</f>
        <v>54</v>
      </c>
    </row>
    <row r="67" spans="1:56" ht="21" x14ac:dyDescent="0.4">
      <c r="A67" s="8" t="s">
        <v>80</v>
      </c>
    </row>
    <row r="69" spans="1:56" x14ac:dyDescent="0.25">
      <c r="A69" s="2" t="s">
        <v>4</v>
      </c>
      <c r="B69" s="2" t="s">
        <v>5</v>
      </c>
      <c r="D69" s="1" t="s">
        <v>6</v>
      </c>
      <c r="E69" s="1" t="s">
        <v>7</v>
      </c>
      <c r="F69" s="1" t="s">
        <v>8</v>
      </c>
      <c r="G69" s="1" t="s">
        <v>9</v>
      </c>
      <c r="H69" s="1" t="s">
        <v>10</v>
      </c>
      <c r="I69" s="1" t="s">
        <v>11</v>
      </c>
      <c r="J69" s="1" t="s">
        <v>12</v>
      </c>
      <c r="L69" s="1" t="s">
        <v>13</v>
      </c>
      <c r="M69" s="1" t="s">
        <v>14</v>
      </c>
      <c r="N69" s="1" t="s">
        <v>15</v>
      </c>
      <c r="O69" s="1" t="s">
        <v>16</v>
      </c>
      <c r="P69" s="1" t="s">
        <v>17</v>
      </c>
      <c r="Q69" s="1" t="s">
        <v>18</v>
      </c>
      <c r="R69" s="1" t="s">
        <v>19</v>
      </c>
      <c r="S69" s="1" t="s">
        <v>20</v>
      </c>
      <c r="T69" s="1" t="s">
        <v>21</v>
      </c>
      <c r="U69" s="1"/>
      <c r="V69" s="1"/>
      <c r="W69" s="18"/>
      <c r="X69" s="20"/>
    </row>
    <row r="70" spans="1:56" x14ac:dyDescent="0.25">
      <c r="A70" s="3">
        <v>6640</v>
      </c>
      <c r="B70" s="2" t="s">
        <v>81</v>
      </c>
      <c r="C70" s="1"/>
      <c r="D70" s="1">
        <v>0</v>
      </c>
      <c r="E70" s="1" t="s">
        <v>30</v>
      </c>
      <c r="F70" s="1">
        <v>17</v>
      </c>
      <c r="G70" s="9">
        <v>0</v>
      </c>
      <c r="H70" s="9">
        <v>0</v>
      </c>
      <c r="I70" s="9">
        <v>0</v>
      </c>
      <c r="J70" s="1">
        <v>0</v>
      </c>
      <c r="K70" s="1">
        <v>17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f t="shared" ref="U70:U111" si="46">A70</f>
        <v>6640</v>
      </c>
      <c r="V70" s="1" t="str">
        <f t="shared" ref="V70:V111" si="47">B70</f>
        <v>Geert Mom</v>
      </c>
      <c r="W70" s="18"/>
      <c r="X70" s="20"/>
      <c r="Z70" s="10">
        <f t="shared" ref="Z70:Z84" si="48">IF(T70&gt;0,R70/S70,D70)</f>
        <v>0</v>
      </c>
      <c r="AA70" t="str">
        <f t="shared" ref="AA70:AA111" si="49">E70</f>
        <v>Driebanden</v>
      </c>
      <c r="AB70" t="str">
        <f t="shared" ref="AB70:AB111" si="50">$A$67</f>
        <v>BVLoil</v>
      </c>
      <c r="AC70">
        <f>VLOOKUP(Z70,'moy drb'!$B$3:$E$47,3)</f>
        <v>17</v>
      </c>
      <c r="AD70">
        <f>VLOOKUP(Z70,'moy drb'!$H$3:$K$47,3)</f>
        <v>14</v>
      </c>
      <c r="AO70" s="1">
        <f>A70</f>
        <v>6640</v>
      </c>
      <c r="AP70" s="2" t="str">
        <f>B70</f>
        <v>Geert Mom</v>
      </c>
      <c r="AQ70" s="14">
        <f t="shared" ref="AQ70:AQ84" si="51">F70</f>
        <v>17</v>
      </c>
      <c r="AR70" s="16">
        <f t="shared" ref="AR70:AR84" si="52">D70</f>
        <v>0</v>
      </c>
      <c r="AS70" s="10">
        <f>IF(T70&gt;0,R70/S70,D70)</f>
        <v>0</v>
      </c>
      <c r="AT70" t="str">
        <f>E70</f>
        <v>Driebanden</v>
      </c>
      <c r="AU70" t="str">
        <f>$A$67</f>
        <v>BVLoil</v>
      </c>
      <c r="AV70">
        <f>VLOOKUP(AS70,'moy drb'!$B$3:$E$47,3)</f>
        <v>17</v>
      </c>
      <c r="AW70">
        <f>VLOOKUP(AS70,'moy drb'!$H$3:$K$47,3)</f>
        <v>14</v>
      </c>
      <c r="BB70">
        <f t="shared" ref="BB70:BB84" si="53">IF(AS70&gt;AR70,1,0)</f>
        <v>0</v>
      </c>
      <c r="BC70">
        <f t="shared" ref="BC70:BC84" si="54">IF(AS70&lt;AR70,1,0)</f>
        <v>0</v>
      </c>
      <c r="BD70">
        <f t="shared" ref="BD70:BD84" si="55">IF(AR70=AS70,1,0)</f>
        <v>1</v>
      </c>
    </row>
    <row r="71" spans="1:56" x14ac:dyDescent="0.25">
      <c r="A71" s="3">
        <v>6604</v>
      </c>
      <c r="B71" s="2" t="s">
        <v>82</v>
      </c>
      <c r="C71" s="1"/>
      <c r="D71" s="1">
        <v>0.4</v>
      </c>
      <c r="E71" s="1" t="s">
        <v>30</v>
      </c>
      <c r="F71" s="1">
        <v>23</v>
      </c>
      <c r="G71" s="1">
        <v>0.377</v>
      </c>
      <c r="H71" s="9">
        <v>0</v>
      </c>
      <c r="I71" s="9">
        <v>0.35299999999999998</v>
      </c>
      <c r="J71" s="1">
        <v>0.377</v>
      </c>
      <c r="K71" s="1">
        <v>21</v>
      </c>
      <c r="L71" s="1">
        <v>33</v>
      </c>
      <c r="M71" s="1">
        <v>106</v>
      </c>
      <c r="N71" s="1">
        <v>2</v>
      </c>
      <c r="O71" s="1">
        <v>140</v>
      </c>
      <c r="P71" s="1">
        <v>383</v>
      </c>
      <c r="Q71" s="1">
        <v>7</v>
      </c>
      <c r="R71" s="1">
        <v>173</v>
      </c>
      <c r="S71" s="1">
        <v>489</v>
      </c>
      <c r="T71" s="1">
        <v>9</v>
      </c>
      <c r="U71" s="1">
        <f t="shared" si="46"/>
        <v>6604</v>
      </c>
      <c r="V71" s="1" t="str">
        <f t="shared" si="47"/>
        <v>Hugo van de kamp</v>
      </c>
      <c r="W71" s="18"/>
      <c r="X71" s="20"/>
      <c r="Z71" s="10">
        <f t="shared" si="48"/>
        <v>0.35378323108384457</v>
      </c>
      <c r="AA71" t="str">
        <f t="shared" si="49"/>
        <v>Driebanden</v>
      </c>
      <c r="AB71" t="str">
        <f t="shared" si="50"/>
        <v>BVLoil</v>
      </c>
      <c r="AC71">
        <f>VLOOKUP(Z71,'moy drb'!$B$3:$E$47,3)</f>
        <v>20</v>
      </c>
      <c r="AD71">
        <f>VLOOKUP(Z71,'moy drb'!$H$3:$K$47,3)</f>
        <v>20</v>
      </c>
      <c r="AO71" s="1">
        <f t="shared" ref="AO71:AO84" si="56">A71</f>
        <v>6604</v>
      </c>
      <c r="AP71" s="2" t="str">
        <f t="shared" ref="AP71:AP84" si="57">B71</f>
        <v>Hugo van de kamp</v>
      </c>
      <c r="AQ71" s="14">
        <f t="shared" si="51"/>
        <v>23</v>
      </c>
      <c r="AR71" s="16">
        <f t="shared" si="52"/>
        <v>0.4</v>
      </c>
      <c r="AS71" s="10">
        <f t="shared" ref="AS71:AS84" si="58">IF(T71&gt;0,R71/S71,D71)</f>
        <v>0.35378323108384457</v>
      </c>
      <c r="AT71" t="str">
        <f t="shared" ref="AT71:AT84" si="59">E71</f>
        <v>Driebanden</v>
      </c>
      <c r="AU71" t="str">
        <f t="shared" ref="AU71:AU84" si="60">$A$67</f>
        <v>BVLoil</v>
      </c>
      <c r="AV71">
        <f>VLOOKUP(AS71,'moy drb'!$B$3:$E$47,3)</f>
        <v>20</v>
      </c>
      <c r="AW71">
        <f>VLOOKUP(AS71,'moy drb'!$H$3:$K$47,3)</f>
        <v>20</v>
      </c>
      <c r="BB71">
        <f t="shared" si="53"/>
        <v>0</v>
      </c>
      <c r="BC71">
        <f t="shared" si="54"/>
        <v>1</v>
      </c>
      <c r="BD71">
        <f t="shared" si="55"/>
        <v>0</v>
      </c>
    </row>
    <row r="72" spans="1:56" x14ac:dyDescent="0.25">
      <c r="A72" s="3">
        <v>6541</v>
      </c>
      <c r="B72" s="2" t="s">
        <v>83</v>
      </c>
      <c r="C72" s="1"/>
      <c r="D72" s="1">
        <v>0.26100000000000001</v>
      </c>
      <c r="E72" s="1" t="s">
        <v>30</v>
      </c>
      <c r="F72" s="1">
        <v>17</v>
      </c>
      <c r="G72" s="1">
        <v>0.30299999999999999</v>
      </c>
      <c r="H72" s="9">
        <v>0</v>
      </c>
      <c r="I72" s="9">
        <v>0</v>
      </c>
      <c r="J72" s="1">
        <v>0.30299999999999999</v>
      </c>
      <c r="K72" s="1">
        <v>18</v>
      </c>
      <c r="L72" s="1">
        <v>33</v>
      </c>
      <c r="M72" s="1">
        <v>91</v>
      </c>
      <c r="N72" s="1">
        <v>2</v>
      </c>
      <c r="O72" s="1">
        <v>7</v>
      </c>
      <c r="P72" s="1">
        <v>41</v>
      </c>
      <c r="Q72" s="1">
        <v>1</v>
      </c>
      <c r="R72" s="1">
        <v>40</v>
      </c>
      <c r="S72" s="1">
        <v>132</v>
      </c>
      <c r="T72" s="1">
        <v>3</v>
      </c>
      <c r="U72" s="1">
        <f t="shared" si="46"/>
        <v>6541</v>
      </c>
      <c r="V72" s="1" t="str">
        <f t="shared" si="47"/>
        <v>Eppie van van Wessel</v>
      </c>
      <c r="W72" s="18"/>
      <c r="X72" s="20"/>
      <c r="Z72" s="10">
        <f t="shared" si="48"/>
        <v>0.30303030303030304</v>
      </c>
      <c r="AA72" t="str">
        <f t="shared" si="49"/>
        <v>Driebanden</v>
      </c>
      <c r="AB72" t="str">
        <f t="shared" si="50"/>
        <v>BVLoil</v>
      </c>
      <c r="AC72">
        <f>VLOOKUP(Z72,'moy drb'!$B$3:$E$47,3)</f>
        <v>18</v>
      </c>
      <c r="AD72">
        <f>VLOOKUP(Z72,'moy drb'!$H$3:$K$47,3)</f>
        <v>18</v>
      </c>
      <c r="AO72" s="1">
        <f t="shared" si="56"/>
        <v>6541</v>
      </c>
      <c r="AP72" s="2" t="str">
        <f t="shared" si="57"/>
        <v>Eppie van van Wessel</v>
      </c>
      <c r="AQ72" s="14">
        <f t="shared" si="51"/>
        <v>17</v>
      </c>
      <c r="AR72" s="16">
        <f t="shared" si="52"/>
        <v>0.26100000000000001</v>
      </c>
      <c r="AS72" s="10">
        <f t="shared" si="58"/>
        <v>0.30303030303030304</v>
      </c>
      <c r="AT72" t="str">
        <f t="shared" si="59"/>
        <v>Driebanden</v>
      </c>
      <c r="AU72" t="str">
        <f t="shared" si="60"/>
        <v>BVLoil</v>
      </c>
      <c r="AV72">
        <f>VLOOKUP(AS72,'moy drb'!$B$3:$E$47,3)</f>
        <v>18</v>
      </c>
      <c r="AW72">
        <f>VLOOKUP(AS72,'moy drb'!$H$3:$K$47,3)</f>
        <v>18</v>
      </c>
      <c r="BB72">
        <f t="shared" si="53"/>
        <v>1</v>
      </c>
      <c r="BC72">
        <f t="shared" si="54"/>
        <v>0</v>
      </c>
      <c r="BD72">
        <f t="shared" si="55"/>
        <v>0</v>
      </c>
    </row>
    <row r="73" spans="1:56" x14ac:dyDescent="0.25">
      <c r="A73" s="3">
        <v>6540</v>
      </c>
      <c r="B73" s="2" t="s">
        <v>84</v>
      </c>
      <c r="C73" s="1"/>
      <c r="D73" s="1">
        <v>0.41899999999999998</v>
      </c>
      <c r="E73" s="1" t="s">
        <v>30</v>
      </c>
      <c r="F73" s="1">
        <v>23</v>
      </c>
      <c r="G73" s="1">
        <v>0.435</v>
      </c>
      <c r="H73" s="9">
        <v>0</v>
      </c>
      <c r="I73" s="9">
        <v>0</v>
      </c>
      <c r="J73" s="1">
        <v>0.435</v>
      </c>
      <c r="K73" s="1">
        <v>24</v>
      </c>
      <c r="L73" s="1">
        <v>21</v>
      </c>
      <c r="M73" s="1">
        <v>48</v>
      </c>
      <c r="N73" s="1">
        <v>1</v>
      </c>
      <c r="O73" s="1">
        <v>23</v>
      </c>
      <c r="P73" s="1">
        <v>53</v>
      </c>
      <c r="Q73" s="1">
        <v>1</v>
      </c>
      <c r="R73" s="1">
        <v>44</v>
      </c>
      <c r="S73" s="1">
        <v>101</v>
      </c>
      <c r="T73" s="1">
        <v>2</v>
      </c>
      <c r="U73" s="1">
        <f t="shared" si="46"/>
        <v>6540</v>
      </c>
      <c r="V73" s="1" t="str">
        <f t="shared" si="47"/>
        <v>Ron Peters</v>
      </c>
      <c r="W73" s="18"/>
      <c r="X73" s="20"/>
      <c r="Z73" s="10">
        <f t="shared" si="48"/>
        <v>0.43564356435643564</v>
      </c>
      <c r="AA73" t="str">
        <f t="shared" si="49"/>
        <v>Driebanden</v>
      </c>
      <c r="AB73" t="str">
        <f t="shared" si="50"/>
        <v>BVLoil</v>
      </c>
      <c r="AC73">
        <f>VLOOKUP(Z73,'moy drb'!$B$3:$E$47,3)</f>
        <v>24</v>
      </c>
      <c r="AD73">
        <f>VLOOKUP(Z73,'moy drb'!$H$3:$K$47,3)</f>
        <v>24</v>
      </c>
      <c r="AO73" s="1">
        <f t="shared" si="56"/>
        <v>6540</v>
      </c>
      <c r="AP73" s="2" t="str">
        <f t="shared" si="57"/>
        <v>Ron Peters</v>
      </c>
      <c r="AQ73" s="14">
        <f t="shared" si="51"/>
        <v>23</v>
      </c>
      <c r="AR73" s="16">
        <f t="shared" si="52"/>
        <v>0.41899999999999998</v>
      </c>
      <c r="AS73" s="10">
        <f t="shared" si="58"/>
        <v>0.43564356435643564</v>
      </c>
      <c r="AT73" t="str">
        <f t="shared" si="59"/>
        <v>Driebanden</v>
      </c>
      <c r="AU73" t="str">
        <f t="shared" si="60"/>
        <v>BVLoil</v>
      </c>
      <c r="AV73">
        <f>VLOOKUP(AS73,'moy drb'!$B$3:$E$47,3)</f>
        <v>24</v>
      </c>
      <c r="AW73">
        <f>VLOOKUP(AS73,'moy drb'!$H$3:$K$47,3)</f>
        <v>24</v>
      </c>
      <c r="BB73">
        <f t="shared" si="53"/>
        <v>1</v>
      </c>
      <c r="BC73">
        <f t="shared" si="54"/>
        <v>0</v>
      </c>
      <c r="BD73">
        <f t="shared" si="55"/>
        <v>0</v>
      </c>
    </row>
    <row r="74" spans="1:56" x14ac:dyDescent="0.25">
      <c r="A74" s="3">
        <v>6371</v>
      </c>
      <c r="B74" s="2" t="s">
        <v>85</v>
      </c>
      <c r="C74" s="1"/>
      <c r="D74" s="1">
        <v>0.30199999999999999</v>
      </c>
      <c r="E74" s="1" t="s">
        <v>30</v>
      </c>
      <c r="F74" s="1">
        <v>18</v>
      </c>
      <c r="G74" s="1">
        <v>0.32</v>
      </c>
      <c r="H74" s="9">
        <v>0</v>
      </c>
      <c r="I74" s="9">
        <v>0</v>
      </c>
      <c r="J74" s="1">
        <v>0.32</v>
      </c>
      <c r="K74" s="1">
        <v>19</v>
      </c>
      <c r="L74" s="1">
        <v>16</v>
      </c>
      <c r="M74" s="1">
        <v>56</v>
      </c>
      <c r="N74" s="1">
        <v>1</v>
      </c>
      <c r="O74" s="1">
        <v>18</v>
      </c>
      <c r="P74" s="1">
        <v>50</v>
      </c>
      <c r="Q74" s="1">
        <v>1</v>
      </c>
      <c r="R74" s="1">
        <v>34</v>
      </c>
      <c r="S74" s="1">
        <v>106</v>
      </c>
      <c r="T74" s="1">
        <v>2</v>
      </c>
      <c r="U74" s="1">
        <f t="shared" si="46"/>
        <v>6371</v>
      </c>
      <c r="V74" s="1" t="str">
        <f t="shared" si="47"/>
        <v>Paul Visser</v>
      </c>
      <c r="W74" s="18"/>
      <c r="X74" s="20"/>
      <c r="Z74" s="10">
        <f t="shared" si="48"/>
        <v>0.32075471698113206</v>
      </c>
      <c r="AA74" t="str">
        <f t="shared" si="49"/>
        <v>Driebanden</v>
      </c>
      <c r="AB74" t="str">
        <f t="shared" si="50"/>
        <v>BVLoil</v>
      </c>
      <c r="AC74">
        <f>VLOOKUP(Z74,'moy drb'!$B$3:$E$47,3)</f>
        <v>19</v>
      </c>
      <c r="AD74">
        <f>VLOOKUP(Z74,'moy drb'!$H$3:$K$47,3)</f>
        <v>19</v>
      </c>
      <c r="AO74" s="1">
        <f t="shared" si="56"/>
        <v>6371</v>
      </c>
      <c r="AP74" s="2" t="str">
        <f t="shared" si="57"/>
        <v>Paul Visser</v>
      </c>
      <c r="AQ74" s="14">
        <f t="shared" si="51"/>
        <v>18</v>
      </c>
      <c r="AR74" s="16">
        <f t="shared" si="52"/>
        <v>0.30199999999999999</v>
      </c>
      <c r="AS74" s="10">
        <f t="shared" si="58"/>
        <v>0.32075471698113206</v>
      </c>
      <c r="AT74" t="str">
        <f t="shared" si="59"/>
        <v>Driebanden</v>
      </c>
      <c r="AU74" t="str">
        <f t="shared" si="60"/>
        <v>BVLoil</v>
      </c>
      <c r="AV74">
        <f>VLOOKUP(AS74,'moy drb'!$B$3:$E$47,3)</f>
        <v>19</v>
      </c>
      <c r="AW74">
        <f>VLOOKUP(AS74,'moy drb'!$H$3:$K$47,3)</f>
        <v>19</v>
      </c>
      <c r="BB74">
        <f t="shared" si="53"/>
        <v>1</v>
      </c>
      <c r="BC74">
        <f t="shared" si="54"/>
        <v>0</v>
      </c>
      <c r="BD74">
        <f t="shared" si="55"/>
        <v>0</v>
      </c>
    </row>
    <row r="75" spans="1:56" x14ac:dyDescent="0.25">
      <c r="A75" s="3">
        <v>6323</v>
      </c>
      <c r="B75" s="2" t="s">
        <v>86</v>
      </c>
      <c r="C75" s="1"/>
      <c r="D75" s="1">
        <v>0.42299999999999999</v>
      </c>
      <c r="E75" s="1" t="s">
        <v>30</v>
      </c>
      <c r="F75" s="1">
        <v>24</v>
      </c>
      <c r="G75" s="1">
        <v>0.497</v>
      </c>
      <c r="H75" s="9">
        <v>0.38800000000000001</v>
      </c>
      <c r="I75" s="9">
        <v>0.41499999999999998</v>
      </c>
      <c r="J75" s="1">
        <v>0.497</v>
      </c>
      <c r="K75" s="1">
        <v>27</v>
      </c>
      <c r="L75" s="1">
        <v>156</v>
      </c>
      <c r="M75" s="1">
        <v>402</v>
      </c>
      <c r="N75" s="1">
        <v>7</v>
      </c>
      <c r="O75" s="1">
        <v>126</v>
      </c>
      <c r="P75" s="1">
        <v>276</v>
      </c>
      <c r="Q75" s="1">
        <v>6</v>
      </c>
      <c r="R75" s="1">
        <v>282</v>
      </c>
      <c r="S75" s="1">
        <v>678</v>
      </c>
      <c r="T75" s="1">
        <v>13</v>
      </c>
      <c r="U75" s="1">
        <f t="shared" si="46"/>
        <v>6323</v>
      </c>
      <c r="V75" s="1" t="str">
        <f t="shared" si="47"/>
        <v>Martijn Sanders</v>
      </c>
      <c r="W75" s="18"/>
      <c r="X75" s="20"/>
      <c r="Z75" s="10">
        <f t="shared" si="48"/>
        <v>0.41592920353982299</v>
      </c>
      <c r="AA75" t="str">
        <f t="shared" si="49"/>
        <v>Driebanden</v>
      </c>
      <c r="AB75" t="str">
        <f t="shared" si="50"/>
        <v>BVLoil</v>
      </c>
      <c r="AC75">
        <f>VLOOKUP(Z75,'moy drb'!$B$3:$E$47,3)</f>
        <v>23</v>
      </c>
      <c r="AD75">
        <f>VLOOKUP(Z75,'moy drb'!$H$3:$K$47,3)</f>
        <v>23</v>
      </c>
      <c r="AO75" s="1">
        <f t="shared" si="56"/>
        <v>6323</v>
      </c>
      <c r="AP75" s="2" t="str">
        <f t="shared" si="57"/>
        <v>Martijn Sanders</v>
      </c>
      <c r="AQ75" s="14">
        <f t="shared" si="51"/>
        <v>24</v>
      </c>
      <c r="AR75" s="16">
        <f t="shared" si="52"/>
        <v>0.42299999999999999</v>
      </c>
      <c r="AS75" s="10">
        <f t="shared" si="58"/>
        <v>0.41592920353982299</v>
      </c>
      <c r="AT75" t="str">
        <f t="shared" si="59"/>
        <v>Driebanden</v>
      </c>
      <c r="AU75" t="str">
        <f t="shared" si="60"/>
        <v>BVLoil</v>
      </c>
      <c r="AV75">
        <f>VLOOKUP(AS75,'moy drb'!$B$3:$E$47,3)</f>
        <v>23</v>
      </c>
      <c r="AW75">
        <f>VLOOKUP(AS75,'moy drb'!$H$3:$K$47,3)</f>
        <v>23</v>
      </c>
      <c r="BB75">
        <f t="shared" si="53"/>
        <v>0</v>
      </c>
      <c r="BC75">
        <f t="shared" si="54"/>
        <v>1</v>
      </c>
      <c r="BD75">
        <f t="shared" si="55"/>
        <v>0</v>
      </c>
    </row>
    <row r="76" spans="1:56" x14ac:dyDescent="0.25">
      <c r="A76" s="3">
        <v>6304</v>
      </c>
      <c r="B76" s="2" t="s">
        <v>87</v>
      </c>
      <c r="C76" s="1"/>
      <c r="D76" s="1">
        <v>0.57499999999999996</v>
      </c>
      <c r="E76" s="1" t="s">
        <v>30</v>
      </c>
      <c r="F76" s="1">
        <v>31</v>
      </c>
      <c r="G76" s="9">
        <v>0.59799999999999998</v>
      </c>
      <c r="H76" s="9">
        <v>0.56000000000000005</v>
      </c>
      <c r="I76" s="1">
        <v>0.63400000000000001</v>
      </c>
      <c r="J76" s="1">
        <v>0.63400000000000001</v>
      </c>
      <c r="K76" s="1">
        <v>34</v>
      </c>
      <c r="L76" s="1">
        <v>322</v>
      </c>
      <c r="M76" s="1">
        <v>539</v>
      </c>
      <c r="N76" s="1">
        <v>11</v>
      </c>
      <c r="O76" s="1">
        <v>419</v>
      </c>
      <c r="P76" s="1">
        <v>629</v>
      </c>
      <c r="Q76" s="1">
        <v>14</v>
      </c>
      <c r="R76" s="1">
        <v>741</v>
      </c>
      <c r="S76" s="1">
        <v>1168</v>
      </c>
      <c r="T76" s="1">
        <v>25</v>
      </c>
      <c r="U76" s="1">
        <f t="shared" si="46"/>
        <v>6304</v>
      </c>
      <c r="V76" s="1" t="str">
        <f t="shared" si="47"/>
        <v>Edwin Reintjes *</v>
      </c>
      <c r="W76" s="18"/>
      <c r="X76" s="20"/>
      <c r="Z76" s="10">
        <f t="shared" si="48"/>
        <v>0.63441780821917804</v>
      </c>
      <c r="AA76" t="str">
        <f t="shared" si="49"/>
        <v>Driebanden</v>
      </c>
      <c r="AB76" t="str">
        <f t="shared" si="50"/>
        <v>BVLoil</v>
      </c>
      <c r="AC76">
        <f>VLOOKUP(Z76,'moy drb'!$B$3:$E$47,3)</f>
        <v>34</v>
      </c>
      <c r="AD76">
        <f>VLOOKUP(Z76,'moy drb'!$H$3:$K$47,3)</f>
        <v>34</v>
      </c>
      <c r="AO76" s="1">
        <f t="shared" si="56"/>
        <v>6304</v>
      </c>
      <c r="AP76" s="2" t="str">
        <f t="shared" si="57"/>
        <v>Edwin Reintjes *</v>
      </c>
      <c r="AQ76" s="14">
        <f t="shared" si="51"/>
        <v>31</v>
      </c>
      <c r="AR76" s="16">
        <f t="shared" si="52"/>
        <v>0.57499999999999996</v>
      </c>
      <c r="AS76" s="10">
        <f t="shared" si="58"/>
        <v>0.63441780821917804</v>
      </c>
      <c r="AT76" t="str">
        <f t="shared" si="59"/>
        <v>Driebanden</v>
      </c>
      <c r="AU76" t="str">
        <f t="shared" si="60"/>
        <v>BVLoil</v>
      </c>
      <c r="AV76">
        <f>VLOOKUP(AS76,'moy drb'!$B$3:$E$47,3)</f>
        <v>34</v>
      </c>
      <c r="AW76">
        <f>VLOOKUP(AS76,'moy drb'!$H$3:$K$47,3)</f>
        <v>34</v>
      </c>
      <c r="BB76">
        <f t="shared" si="53"/>
        <v>1</v>
      </c>
      <c r="BC76">
        <f t="shared" si="54"/>
        <v>0</v>
      </c>
      <c r="BD76">
        <f t="shared" si="55"/>
        <v>0</v>
      </c>
    </row>
    <row r="77" spans="1:56" x14ac:dyDescent="0.25">
      <c r="A77" s="3">
        <v>6299</v>
      </c>
      <c r="B77" s="2" t="s">
        <v>88</v>
      </c>
      <c r="C77" s="1"/>
      <c r="D77" s="1">
        <v>0.57899999999999996</v>
      </c>
      <c r="E77" s="1" t="s">
        <v>30</v>
      </c>
      <c r="F77" s="1">
        <v>31</v>
      </c>
      <c r="G77" s="9">
        <v>0.54400000000000004</v>
      </c>
      <c r="H77" s="1">
        <v>0.65700000000000003</v>
      </c>
      <c r="I77" s="9">
        <v>0.59399999999999997</v>
      </c>
      <c r="J77" s="1">
        <v>0.65700000000000003</v>
      </c>
      <c r="K77" s="1">
        <v>35</v>
      </c>
      <c r="L77" s="1">
        <v>278</v>
      </c>
      <c r="M77" s="1">
        <v>420</v>
      </c>
      <c r="N77" s="1">
        <v>9</v>
      </c>
      <c r="O77" s="1">
        <v>274</v>
      </c>
      <c r="P77" s="1">
        <v>508</v>
      </c>
      <c r="Q77" s="1">
        <v>10</v>
      </c>
      <c r="R77" s="1">
        <v>552</v>
      </c>
      <c r="S77" s="1">
        <v>928</v>
      </c>
      <c r="T77" s="1">
        <v>19</v>
      </c>
      <c r="U77" s="1">
        <f t="shared" si="46"/>
        <v>6299</v>
      </c>
      <c r="V77" s="1" t="str">
        <f t="shared" si="47"/>
        <v>Robin Reintjes</v>
      </c>
      <c r="W77" s="18"/>
      <c r="X77" s="20"/>
      <c r="Z77" s="10">
        <f t="shared" si="48"/>
        <v>0.59482758620689657</v>
      </c>
      <c r="AA77" t="str">
        <f t="shared" si="49"/>
        <v>Driebanden</v>
      </c>
      <c r="AB77" t="str">
        <f t="shared" si="50"/>
        <v>BVLoil</v>
      </c>
      <c r="AC77">
        <f>VLOOKUP(Z77,'moy drb'!$B$3:$E$47,3)</f>
        <v>32</v>
      </c>
      <c r="AD77">
        <f>VLOOKUP(Z77,'moy drb'!$H$3:$K$47,3)</f>
        <v>32</v>
      </c>
      <c r="AO77" s="1">
        <f t="shared" si="56"/>
        <v>6299</v>
      </c>
      <c r="AP77" s="2" t="str">
        <f t="shared" si="57"/>
        <v>Robin Reintjes</v>
      </c>
      <c r="AQ77" s="14">
        <f t="shared" si="51"/>
        <v>31</v>
      </c>
      <c r="AR77" s="16">
        <f t="shared" si="52"/>
        <v>0.57899999999999996</v>
      </c>
      <c r="AS77" s="10">
        <f t="shared" si="58"/>
        <v>0.59482758620689657</v>
      </c>
      <c r="AT77" t="str">
        <f t="shared" si="59"/>
        <v>Driebanden</v>
      </c>
      <c r="AU77" t="str">
        <f t="shared" si="60"/>
        <v>BVLoil</v>
      </c>
      <c r="AV77">
        <f>VLOOKUP(AS77,'moy drb'!$B$3:$E$47,3)</f>
        <v>32</v>
      </c>
      <c r="AW77">
        <f>VLOOKUP(AS77,'moy drb'!$H$3:$K$47,3)</f>
        <v>32</v>
      </c>
      <c r="BB77">
        <f t="shared" si="53"/>
        <v>1</v>
      </c>
      <c r="BC77">
        <f t="shared" si="54"/>
        <v>0</v>
      </c>
      <c r="BD77">
        <f t="shared" si="55"/>
        <v>0</v>
      </c>
    </row>
    <row r="78" spans="1:56" x14ac:dyDescent="0.25">
      <c r="A78" s="3">
        <v>6183</v>
      </c>
      <c r="B78" s="2" t="s">
        <v>89</v>
      </c>
      <c r="C78" s="1"/>
      <c r="D78" s="1">
        <v>0.27200000000000002</v>
      </c>
      <c r="E78" s="1" t="s">
        <v>30</v>
      </c>
      <c r="F78" s="1">
        <v>17</v>
      </c>
      <c r="G78" s="1">
        <v>0.28399999999999997</v>
      </c>
      <c r="H78" s="9">
        <v>0.28299999999999997</v>
      </c>
      <c r="I78" s="9">
        <v>0.27700000000000002</v>
      </c>
      <c r="J78" s="1">
        <v>0.28399999999999997</v>
      </c>
      <c r="K78" s="1">
        <v>17</v>
      </c>
      <c r="L78" s="1">
        <v>132</v>
      </c>
      <c r="M78" s="1">
        <v>478</v>
      </c>
      <c r="N78" s="1">
        <v>9</v>
      </c>
      <c r="O78" s="1">
        <v>146</v>
      </c>
      <c r="P78" s="1">
        <v>524</v>
      </c>
      <c r="Q78" s="1">
        <v>12</v>
      </c>
      <c r="R78" s="1">
        <v>278</v>
      </c>
      <c r="S78" s="1">
        <v>1002</v>
      </c>
      <c r="T78" s="1">
        <v>21</v>
      </c>
      <c r="U78" s="1">
        <f t="shared" si="46"/>
        <v>6183</v>
      </c>
      <c r="V78" s="1" t="str">
        <f t="shared" si="47"/>
        <v>Geert Jansen S</v>
      </c>
      <c r="W78" s="18"/>
      <c r="X78" s="20"/>
      <c r="Z78" s="10">
        <f t="shared" si="48"/>
        <v>0.27744510978043913</v>
      </c>
      <c r="AA78" t="str">
        <f t="shared" si="49"/>
        <v>Driebanden</v>
      </c>
      <c r="AB78" t="str">
        <f t="shared" si="50"/>
        <v>BVLoil</v>
      </c>
      <c r="AC78">
        <f>VLOOKUP(Z78,'moy drb'!$B$3:$E$47,3)</f>
        <v>17</v>
      </c>
      <c r="AD78">
        <f>VLOOKUP(Z78,'moy drb'!$H$3:$K$47,3)</f>
        <v>16</v>
      </c>
      <c r="AO78" s="1">
        <f t="shared" si="56"/>
        <v>6183</v>
      </c>
      <c r="AP78" s="2" t="str">
        <f t="shared" si="57"/>
        <v>Geert Jansen S</v>
      </c>
      <c r="AQ78" s="14">
        <f t="shared" si="51"/>
        <v>17</v>
      </c>
      <c r="AR78" s="16">
        <f t="shared" si="52"/>
        <v>0.27200000000000002</v>
      </c>
      <c r="AS78" s="10">
        <f t="shared" si="58"/>
        <v>0.27744510978043913</v>
      </c>
      <c r="AT78" t="str">
        <f t="shared" si="59"/>
        <v>Driebanden</v>
      </c>
      <c r="AU78" t="str">
        <f t="shared" si="60"/>
        <v>BVLoil</v>
      </c>
      <c r="AV78">
        <f>VLOOKUP(AS78,'moy drb'!$B$3:$E$47,3)</f>
        <v>17</v>
      </c>
      <c r="AW78">
        <f>VLOOKUP(AS78,'moy drb'!$H$3:$K$47,3)</f>
        <v>16</v>
      </c>
      <c r="BB78">
        <f t="shared" si="53"/>
        <v>1</v>
      </c>
      <c r="BC78">
        <f t="shared" si="54"/>
        <v>0</v>
      </c>
      <c r="BD78">
        <f t="shared" si="55"/>
        <v>0</v>
      </c>
    </row>
    <row r="79" spans="1:56" x14ac:dyDescent="0.25">
      <c r="A79" s="3">
        <v>6129</v>
      </c>
      <c r="B79" s="2" t="s">
        <v>90</v>
      </c>
      <c r="C79" s="1"/>
      <c r="D79" s="1">
        <v>0.42799999999999999</v>
      </c>
      <c r="E79" s="1" t="s">
        <v>30</v>
      </c>
      <c r="F79" s="1">
        <v>24</v>
      </c>
      <c r="G79" s="1">
        <v>0.41499999999999998</v>
      </c>
      <c r="H79" s="9">
        <v>0.375</v>
      </c>
      <c r="I79" s="9">
        <v>0.39</v>
      </c>
      <c r="J79" s="1">
        <v>0.41499999999999998</v>
      </c>
      <c r="K79" s="1">
        <v>23</v>
      </c>
      <c r="L79" s="1">
        <v>219</v>
      </c>
      <c r="M79" s="1">
        <v>583</v>
      </c>
      <c r="N79" s="1">
        <v>11</v>
      </c>
      <c r="O79" s="1">
        <v>220</v>
      </c>
      <c r="P79" s="1">
        <v>541</v>
      </c>
      <c r="Q79" s="1">
        <v>11</v>
      </c>
      <c r="R79" s="1">
        <v>439</v>
      </c>
      <c r="S79" s="1">
        <v>1124</v>
      </c>
      <c r="T79" s="1">
        <v>22</v>
      </c>
      <c r="U79" s="1">
        <f t="shared" si="46"/>
        <v>6129</v>
      </c>
      <c r="V79" s="1" t="str">
        <f t="shared" si="47"/>
        <v>Gerrie Gieling</v>
      </c>
      <c r="W79" s="18"/>
      <c r="X79" s="20"/>
      <c r="Z79" s="10">
        <f t="shared" si="48"/>
        <v>0.39056939501779359</v>
      </c>
      <c r="AA79" t="str">
        <f t="shared" si="49"/>
        <v>Driebanden</v>
      </c>
      <c r="AB79" t="str">
        <f t="shared" si="50"/>
        <v>BVLoil</v>
      </c>
      <c r="AC79">
        <f>VLOOKUP(Z79,'moy drb'!$B$3:$E$47,3)</f>
        <v>22</v>
      </c>
      <c r="AD79">
        <f>VLOOKUP(Z79,'moy drb'!$H$3:$K$47,3)</f>
        <v>22</v>
      </c>
      <c r="AO79" s="1">
        <f t="shared" si="56"/>
        <v>6129</v>
      </c>
      <c r="AP79" s="2" t="str">
        <f t="shared" si="57"/>
        <v>Gerrie Gieling</v>
      </c>
      <c r="AQ79" s="14">
        <f t="shared" si="51"/>
        <v>24</v>
      </c>
      <c r="AR79" s="16">
        <f t="shared" si="52"/>
        <v>0.42799999999999999</v>
      </c>
      <c r="AS79" s="10">
        <f t="shared" si="58"/>
        <v>0.39056939501779359</v>
      </c>
      <c r="AT79" t="str">
        <f t="shared" si="59"/>
        <v>Driebanden</v>
      </c>
      <c r="AU79" t="str">
        <f t="shared" si="60"/>
        <v>BVLoil</v>
      </c>
      <c r="AV79">
        <f>VLOOKUP(AS79,'moy drb'!$B$3:$E$47,3)</f>
        <v>22</v>
      </c>
      <c r="AW79">
        <f>VLOOKUP(AS79,'moy drb'!$H$3:$K$47,3)</f>
        <v>22</v>
      </c>
      <c r="BB79">
        <f t="shared" si="53"/>
        <v>0</v>
      </c>
      <c r="BC79">
        <f t="shared" si="54"/>
        <v>1</v>
      </c>
      <c r="BD79">
        <f t="shared" si="55"/>
        <v>0</v>
      </c>
    </row>
    <row r="80" spans="1:56" x14ac:dyDescent="0.25">
      <c r="A80" s="3">
        <v>6117</v>
      </c>
      <c r="B80" s="2" t="s">
        <v>91</v>
      </c>
      <c r="C80" s="1"/>
      <c r="D80" s="1">
        <v>0.16700000000000001</v>
      </c>
      <c r="E80" s="1" t="s">
        <v>30</v>
      </c>
      <c r="F80" s="1">
        <v>14</v>
      </c>
      <c r="G80" s="9">
        <v>0.192</v>
      </c>
      <c r="H80" s="1">
        <v>0.22</v>
      </c>
      <c r="I80" s="9">
        <v>0.21299999999999999</v>
      </c>
      <c r="J80" s="1">
        <v>0.22</v>
      </c>
      <c r="K80" s="1">
        <v>14</v>
      </c>
      <c r="L80" s="1">
        <v>85</v>
      </c>
      <c r="M80" s="1">
        <v>386</v>
      </c>
      <c r="N80" s="1">
        <v>7</v>
      </c>
      <c r="O80" s="1">
        <v>96</v>
      </c>
      <c r="P80" s="1">
        <v>460</v>
      </c>
      <c r="Q80" s="1">
        <v>9</v>
      </c>
      <c r="R80" s="1">
        <v>181</v>
      </c>
      <c r="S80" s="1">
        <v>846</v>
      </c>
      <c r="T80" s="1">
        <v>16</v>
      </c>
      <c r="U80" s="1">
        <f t="shared" si="46"/>
        <v>6117</v>
      </c>
      <c r="V80" s="1" t="str">
        <f t="shared" si="47"/>
        <v>Laurens Godschalk</v>
      </c>
      <c r="W80" s="18"/>
      <c r="X80" s="20"/>
      <c r="Z80" s="10">
        <f t="shared" si="48"/>
        <v>0.21394799054373523</v>
      </c>
      <c r="AA80" t="str">
        <f t="shared" si="49"/>
        <v>Driebanden</v>
      </c>
      <c r="AB80" t="str">
        <f t="shared" si="50"/>
        <v>BVLoil</v>
      </c>
      <c r="AC80">
        <f>VLOOKUP(Z80,'moy drb'!$B$3:$E$47,3)</f>
        <v>17</v>
      </c>
      <c r="AD80">
        <f>VLOOKUP(Z80,'moy drb'!$H$3:$K$47,3)</f>
        <v>14</v>
      </c>
      <c r="AO80" s="1">
        <f t="shared" si="56"/>
        <v>6117</v>
      </c>
      <c r="AP80" s="2" t="str">
        <f t="shared" si="57"/>
        <v>Laurens Godschalk</v>
      </c>
      <c r="AQ80" s="14">
        <f t="shared" si="51"/>
        <v>14</v>
      </c>
      <c r="AR80" s="16">
        <f t="shared" si="52"/>
        <v>0.16700000000000001</v>
      </c>
      <c r="AS80" s="10">
        <f t="shared" si="58"/>
        <v>0.21394799054373523</v>
      </c>
      <c r="AT80" t="str">
        <f t="shared" si="59"/>
        <v>Driebanden</v>
      </c>
      <c r="AU80" t="str">
        <f t="shared" si="60"/>
        <v>BVLoil</v>
      </c>
      <c r="AV80">
        <f>VLOOKUP(AS80,'moy drb'!$B$3:$E$47,3)</f>
        <v>17</v>
      </c>
      <c r="AW80">
        <f>VLOOKUP(AS80,'moy drb'!$H$3:$K$47,3)</f>
        <v>14</v>
      </c>
      <c r="BB80">
        <f t="shared" si="53"/>
        <v>1</v>
      </c>
      <c r="BC80">
        <f t="shared" si="54"/>
        <v>0</v>
      </c>
      <c r="BD80">
        <f t="shared" si="55"/>
        <v>0</v>
      </c>
    </row>
    <row r="81" spans="1:56" x14ac:dyDescent="0.25">
      <c r="A81" s="3">
        <v>6105</v>
      </c>
      <c r="B81" s="2" t="s">
        <v>92</v>
      </c>
      <c r="C81" s="1"/>
      <c r="D81" s="1">
        <v>0.44600000000000001</v>
      </c>
      <c r="E81" s="1" t="s">
        <v>30</v>
      </c>
      <c r="F81" s="1">
        <v>25</v>
      </c>
      <c r="G81" s="1">
        <v>0.47199999999999998</v>
      </c>
      <c r="H81" s="9">
        <v>0.39300000000000002</v>
      </c>
      <c r="I81" s="9">
        <v>0.41099999999999998</v>
      </c>
      <c r="J81" s="1">
        <v>0.47199999999999998</v>
      </c>
      <c r="K81" s="1">
        <v>26</v>
      </c>
      <c r="L81" s="1">
        <v>155</v>
      </c>
      <c r="M81" s="1">
        <v>399</v>
      </c>
      <c r="N81" s="1">
        <v>7</v>
      </c>
      <c r="O81" s="1">
        <v>233</v>
      </c>
      <c r="P81" s="1">
        <v>545</v>
      </c>
      <c r="Q81" s="1">
        <v>12</v>
      </c>
      <c r="R81" s="1">
        <v>388</v>
      </c>
      <c r="S81" s="1">
        <v>944</v>
      </c>
      <c r="T81" s="1">
        <v>19</v>
      </c>
      <c r="U81" s="1">
        <f t="shared" si="46"/>
        <v>6105</v>
      </c>
      <c r="V81" s="1" t="str">
        <f t="shared" si="47"/>
        <v>Sander Ebbing</v>
      </c>
      <c r="W81" s="18"/>
      <c r="X81" s="20"/>
      <c r="Z81" s="10">
        <f t="shared" si="48"/>
        <v>0.41101694915254239</v>
      </c>
      <c r="AA81" t="str">
        <f t="shared" si="49"/>
        <v>Driebanden</v>
      </c>
      <c r="AB81" t="str">
        <f t="shared" si="50"/>
        <v>BVLoil</v>
      </c>
      <c r="AC81">
        <f>VLOOKUP(Z81,'moy drb'!$B$3:$E$47,3)</f>
        <v>23</v>
      </c>
      <c r="AD81">
        <f>VLOOKUP(Z81,'moy drb'!$H$3:$K$47,3)</f>
        <v>23</v>
      </c>
      <c r="AO81" s="1">
        <f t="shared" si="56"/>
        <v>6105</v>
      </c>
      <c r="AP81" s="2" t="str">
        <f t="shared" si="57"/>
        <v>Sander Ebbing</v>
      </c>
      <c r="AQ81" s="14">
        <f t="shared" si="51"/>
        <v>25</v>
      </c>
      <c r="AR81" s="16">
        <f t="shared" si="52"/>
        <v>0.44600000000000001</v>
      </c>
      <c r="AS81" s="10">
        <f t="shared" si="58"/>
        <v>0.41101694915254239</v>
      </c>
      <c r="AT81" t="str">
        <f t="shared" si="59"/>
        <v>Driebanden</v>
      </c>
      <c r="AU81" t="str">
        <f t="shared" si="60"/>
        <v>BVLoil</v>
      </c>
      <c r="AV81">
        <f>VLOOKUP(AS81,'moy drb'!$B$3:$E$47,3)</f>
        <v>23</v>
      </c>
      <c r="AW81">
        <f>VLOOKUP(AS81,'moy drb'!$H$3:$K$47,3)</f>
        <v>23</v>
      </c>
      <c r="BB81">
        <f t="shared" si="53"/>
        <v>0</v>
      </c>
      <c r="BC81">
        <f t="shared" si="54"/>
        <v>1</v>
      </c>
      <c r="BD81">
        <f t="shared" si="55"/>
        <v>0</v>
      </c>
    </row>
    <row r="82" spans="1:56" x14ac:dyDescent="0.25">
      <c r="A82" s="3">
        <v>6086</v>
      </c>
      <c r="B82" s="2" t="s">
        <v>93</v>
      </c>
      <c r="C82" s="1"/>
      <c r="D82" s="1">
        <v>0.29899999999999999</v>
      </c>
      <c r="E82" s="1" t="s">
        <v>30</v>
      </c>
      <c r="F82" s="1">
        <v>17</v>
      </c>
      <c r="G82" s="1">
        <v>0.316</v>
      </c>
      <c r="H82" s="9">
        <v>0.315</v>
      </c>
      <c r="I82" s="9">
        <v>0.315</v>
      </c>
      <c r="J82" s="1">
        <v>0.316</v>
      </c>
      <c r="K82" s="1">
        <v>18</v>
      </c>
      <c r="L82" s="1">
        <v>150</v>
      </c>
      <c r="M82" s="1">
        <v>475</v>
      </c>
      <c r="N82" s="1">
        <v>10</v>
      </c>
      <c r="O82" s="1">
        <v>215</v>
      </c>
      <c r="P82" s="1">
        <v>682</v>
      </c>
      <c r="Q82" s="1">
        <v>14</v>
      </c>
      <c r="R82" s="1">
        <v>365</v>
      </c>
      <c r="S82" s="1">
        <v>1157</v>
      </c>
      <c r="T82" s="1">
        <v>24</v>
      </c>
      <c r="U82" s="1">
        <f t="shared" si="46"/>
        <v>6086</v>
      </c>
      <c r="V82" s="1" t="str">
        <f t="shared" si="47"/>
        <v>Bernie Damen</v>
      </c>
      <c r="W82" s="18"/>
      <c r="X82" s="20"/>
      <c r="Z82" s="10">
        <f t="shared" si="48"/>
        <v>0.31547104580812446</v>
      </c>
      <c r="AA82" t="str">
        <f t="shared" si="49"/>
        <v>Driebanden</v>
      </c>
      <c r="AB82" t="str">
        <f t="shared" si="50"/>
        <v>BVLoil</v>
      </c>
      <c r="AC82">
        <f>VLOOKUP(Z82,'moy drb'!$B$3:$E$47,3)</f>
        <v>18</v>
      </c>
      <c r="AD82">
        <f>VLOOKUP(Z82,'moy drb'!$H$3:$K$47,3)</f>
        <v>18</v>
      </c>
      <c r="AO82" s="1">
        <f t="shared" si="56"/>
        <v>6086</v>
      </c>
      <c r="AP82" s="2" t="str">
        <f t="shared" si="57"/>
        <v>Bernie Damen</v>
      </c>
      <c r="AQ82" s="14">
        <f t="shared" si="51"/>
        <v>17</v>
      </c>
      <c r="AR82" s="16">
        <f t="shared" si="52"/>
        <v>0.29899999999999999</v>
      </c>
      <c r="AS82" s="10">
        <f t="shared" si="58"/>
        <v>0.31547104580812446</v>
      </c>
      <c r="AT82" t="str">
        <f t="shared" si="59"/>
        <v>Driebanden</v>
      </c>
      <c r="AU82" t="str">
        <f t="shared" si="60"/>
        <v>BVLoil</v>
      </c>
      <c r="AV82">
        <f>VLOOKUP(AS82,'moy drb'!$B$3:$E$47,3)</f>
        <v>18</v>
      </c>
      <c r="AW82">
        <f>VLOOKUP(AS82,'moy drb'!$H$3:$K$47,3)</f>
        <v>18</v>
      </c>
      <c r="BB82">
        <f t="shared" si="53"/>
        <v>1</v>
      </c>
      <c r="BC82">
        <f t="shared" si="54"/>
        <v>0</v>
      </c>
      <c r="BD82">
        <f t="shared" si="55"/>
        <v>0</v>
      </c>
    </row>
    <row r="83" spans="1:56" x14ac:dyDescent="0.25">
      <c r="A83" s="3">
        <v>6052</v>
      </c>
      <c r="B83" s="2" t="s">
        <v>94</v>
      </c>
      <c r="C83" s="1"/>
      <c r="D83" s="1">
        <v>0.315</v>
      </c>
      <c r="E83" s="1" t="s">
        <v>30</v>
      </c>
      <c r="F83" s="1">
        <v>18</v>
      </c>
      <c r="G83" s="1">
        <v>0.38300000000000001</v>
      </c>
      <c r="H83" s="9">
        <v>0.30299999999999999</v>
      </c>
      <c r="I83" s="9">
        <v>0.32200000000000001</v>
      </c>
      <c r="J83" s="1">
        <v>0.38300000000000001</v>
      </c>
      <c r="K83" s="1">
        <v>22</v>
      </c>
      <c r="L83" s="1">
        <v>236</v>
      </c>
      <c r="M83" s="1">
        <v>791</v>
      </c>
      <c r="N83" s="1">
        <v>15</v>
      </c>
      <c r="O83" s="1">
        <v>274</v>
      </c>
      <c r="P83" s="1">
        <v>789</v>
      </c>
      <c r="Q83" s="1">
        <v>15</v>
      </c>
      <c r="R83" s="1">
        <v>510</v>
      </c>
      <c r="S83" s="1">
        <v>1580</v>
      </c>
      <c r="T83" s="1">
        <v>30</v>
      </c>
      <c r="U83" s="1">
        <f t="shared" si="46"/>
        <v>6052</v>
      </c>
      <c r="V83" s="1" t="str">
        <f t="shared" si="47"/>
        <v>Robin Buiting</v>
      </c>
      <c r="W83" s="18"/>
      <c r="X83" s="20"/>
      <c r="Z83" s="10">
        <f t="shared" si="48"/>
        <v>0.32278481012658228</v>
      </c>
      <c r="AA83" t="str">
        <f t="shared" si="49"/>
        <v>Driebanden</v>
      </c>
      <c r="AB83" t="str">
        <f t="shared" si="50"/>
        <v>BVLoil</v>
      </c>
      <c r="AC83">
        <f>VLOOKUP(Z83,'moy drb'!$B$3:$E$47,3)</f>
        <v>19</v>
      </c>
      <c r="AD83">
        <f>VLOOKUP(Z83,'moy drb'!$H$3:$K$47,3)</f>
        <v>19</v>
      </c>
      <c r="AO83" s="1">
        <f t="shared" si="56"/>
        <v>6052</v>
      </c>
      <c r="AP83" s="2" t="str">
        <f t="shared" si="57"/>
        <v>Robin Buiting</v>
      </c>
      <c r="AQ83" s="14">
        <f t="shared" si="51"/>
        <v>18</v>
      </c>
      <c r="AR83" s="16">
        <f t="shared" si="52"/>
        <v>0.315</v>
      </c>
      <c r="AS83" s="10">
        <f t="shared" si="58"/>
        <v>0.32278481012658228</v>
      </c>
      <c r="AT83" t="str">
        <f t="shared" si="59"/>
        <v>Driebanden</v>
      </c>
      <c r="AU83" t="str">
        <f t="shared" si="60"/>
        <v>BVLoil</v>
      </c>
      <c r="AV83">
        <f>VLOOKUP(AS83,'moy drb'!$B$3:$E$47,3)</f>
        <v>19</v>
      </c>
      <c r="AW83">
        <f>VLOOKUP(AS83,'moy drb'!$H$3:$K$47,3)</f>
        <v>19</v>
      </c>
      <c r="BB83">
        <f t="shared" si="53"/>
        <v>1</v>
      </c>
      <c r="BC83">
        <f t="shared" si="54"/>
        <v>0</v>
      </c>
      <c r="BD83">
        <f t="shared" si="55"/>
        <v>0</v>
      </c>
    </row>
    <row r="84" spans="1:56" x14ac:dyDescent="0.25">
      <c r="A84" s="3">
        <v>6015</v>
      </c>
      <c r="B84" s="2" t="s">
        <v>95</v>
      </c>
      <c r="C84" s="1"/>
      <c r="D84" s="1">
        <v>0.34300000000000003</v>
      </c>
      <c r="E84" s="1" t="s">
        <v>30</v>
      </c>
      <c r="F84" s="1">
        <v>20</v>
      </c>
      <c r="G84" s="1">
        <v>0.36</v>
      </c>
      <c r="H84" s="9">
        <v>0.28899999999999998</v>
      </c>
      <c r="I84" s="9">
        <v>0.32600000000000001</v>
      </c>
      <c r="J84" s="1">
        <v>0.36</v>
      </c>
      <c r="K84" s="1">
        <v>21</v>
      </c>
      <c r="L84" s="1">
        <v>70</v>
      </c>
      <c r="M84" s="1">
        <v>246</v>
      </c>
      <c r="N84" s="1">
        <v>4</v>
      </c>
      <c r="O84" s="1">
        <v>119</v>
      </c>
      <c r="P84" s="1">
        <v>333</v>
      </c>
      <c r="Q84" s="1">
        <v>7</v>
      </c>
      <c r="R84" s="1">
        <v>189</v>
      </c>
      <c r="S84" s="1">
        <v>579</v>
      </c>
      <c r="T84" s="1">
        <v>11</v>
      </c>
      <c r="U84" s="1">
        <f t="shared" si="46"/>
        <v>6015</v>
      </c>
      <c r="V84" s="1" t="str">
        <f t="shared" si="47"/>
        <v>Johnny Buiting</v>
      </c>
      <c r="W84" s="18"/>
      <c r="X84" s="20"/>
      <c r="Z84" s="10">
        <f t="shared" si="48"/>
        <v>0.32642487046632124</v>
      </c>
      <c r="AA84" t="str">
        <f t="shared" si="49"/>
        <v>Driebanden</v>
      </c>
      <c r="AB84" t="str">
        <f t="shared" si="50"/>
        <v>BVLoil</v>
      </c>
      <c r="AC84">
        <f>VLOOKUP(Z84,'moy drb'!$B$3:$E$47,3)</f>
        <v>19</v>
      </c>
      <c r="AD84">
        <f>VLOOKUP(Z84,'moy drb'!$H$3:$K$47,3)</f>
        <v>19</v>
      </c>
      <c r="AO84" s="1">
        <f t="shared" si="56"/>
        <v>6015</v>
      </c>
      <c r="AP84" s="2" t="str">
        <f t="shared" si="57"/>
        <v>Johnny Buiting</v>
      </c>
      <c r="AQ84" s="14">
        <f t="shared" si="51"/>
        <v>20</v>
      </c>
      <c r="AR84" s="16">
        <f t="shared" si="52"/>
        <v>0.34300000000000003</v>
      </c>
      <c r="AS84" s="10">
        <f t="shared" si="58"/>
        <v>0.32642487046632124</v>
      </c>
      <c r="AT84" t="str">
        <f t="shared" si="59"/>
        <v>Driebanden</v>
      </c>
      <c r="AU84" t="str">
        <f t="shared" si="60"/>
        <v>BVLoil</v>
      </c>
      <c r="AV84">
        <f>VLOOKUP(AS84,'moy drb'!$B$3:$E$47,3)</f>
        <v>19</v>
      </c>
      <c r="AW84">
        <f>VLOOKUP(AS84,'moy drb'!$H$3:$K$47,3)</f>
        <v>19</v>
      </c>
      <c r="BB84">
        <f t="shared" si="53"/>
        <v>0</v>
      </c>
      <c r="BC84">
        <f t="shared" si="54"/>
        <v>1</v>
      </c>
      <c r="BD84">
        <f t="shared" si="55"/>
        <v>0</v>
      </c>
    </row>
    <row r="85" spans="1:56" x14ac:dyDescent="0.25">
      <c r="A85" s="3">
        <v>6640</v>
      </c>
      <c r="B85" s="2" t="s">
        <v>81</v>
      </c>
      <c r="C85" s="1"/>
      <c r="D85" s="1">
        <v>1.046</v>
      </c>
      <c r="E85" s="1" t="s">
        <v>38</v>
      </c>
      <c r="F85" s="1">
        <v>32</v>
      </c>
      <c r="G85" s="9">
        <v>1.0149999999999999</v>
      </c>
      <c r="H85" s="9">
        <v>1.0529999999999999</v>
      </c>
      <c r="I85" s="1">
        <v>1.0580000000000001</v>
      </c>
      <c r="J85" s="1">
        <v>1.0580000000000001</v>
      </c>
      <c r="K85" s="1">
        <v>32</v>
      </c>
      <c r="L85" s="1">
        <v>274</v>
      </c>
      <c r="M85" s="1">
        <v>260</v>
      </c>
      <c r="N85" s="1">
        <v>11</v>
      </c>
      <c r="O85" s="1">
        <v>229</v>
      </c>
      <c r="P85" s="1">
        <v>215</v>
      </c>
      <c r="Q85" s="1">
        <v>8</v>
      </c>
      <c r="R85" s="1">
        <v>503</v>
      </c>
      <c r="S85" s="1">
        <v>475</v>
      </c>
      <c r="T85" s="1">
        <v>19</v>
      </c>
      <c r="U85" s="1">
        <f t="shared" si="46"/>
        <v>6640</v>
      </c>
      <c r="V85" s="1" t="str">
        <f t="shared" si="47"/>
        <v>Geert Mom</v>
      </c>
      <c r="W85" s="18"/>
      <c r="X85" s="20">
        <f t="shared" ref="X85:X111" si="61">D85</f>
        <v>1.046</v>
      </c>
      <c r="Y85" s="10">
        <f t="shared" ref="Y85:Y111" si="62">IF(T85&gt;0,R85/S85,D85)</f>
        <v>1.0589473684210526</v>
      </c>
      <c r="AA85" t="str">
        <f t="shared" si="49"/>
        <v>Libre</v>
      </c>
      <c r="AB85" t="str">
        <f t="shared" si="50"/>
        <v>BVLoil</v>
      </c>
      <c r="AF85" s="22">
        <f t="shared" ref="AF85:AF111" si="63">IF(Y85&gt;X85,1,0)</f>
        <v>1</v>
      </c>
      <c r="AG85" s="22">
        <f t="shared" ref="AG85:AG111" si="64">IF(Y85&lt;X85,1,0)</f>
        <v>0</v>
      </c>
      <c r="AH85" s="22">
        <f t="shared" ref="AH85:AH111" si="65">IF(X85=Y85,1,0)</f>
        <v>0</v>
      </c>
      <c r="AI85">
        <f>VLOOKUP(Y85,'Moy libre'!$B$5:$E$52,3)</f>
        <v>32</v>
      </c>
      <c r="AJ85">
        <f>VLOOKUP(Y85,'Moy libre'!$H$5:$K$52,3)</f>
        <v>32</v>
      </c>
      <c r="AK85">
        <f>VLOOKUP(Y85,'Moy libre'!$N$5:$Q$52,3)</f>
        <v>32</v>
      </c>
      <c r="AL85">
        <f>VLOOKUP(Y85,'Moy libre'!$T$5:$W$52,3)</f>
        <v>32</v>
      </c>
      <c r="AM85">
        <f>VLOOKUP(Y85,'Moy libre'!$Z$5:$AC$52,3)</f>
        <v>32</v>
      </c>
    </row>
    <row r="86" spans="1:56" x14ac:dyDescent="0.25">
      <c r="A86" s="3">
        <v>6604</v>
      </c>
      <c r="B86" s="2" t="s">
        <v>82</v>
      </c>
      <c r="C86" s="1"/>
      <c r="D86" s="1">
        <v>1.9990000000000001</v>
      </c>
      <c r="E86" s="1" t="s">
        <v>38</v>
      </c>
      <c r="F86" s="1">
        <v>60</v>
      </c>
      <c r="G86" s="9">
        <v>1.6859999999999999</v>
      </c>
      <c r="H86" s="9">
        <v>0</v>
      </c>
      <c r="I86" s="1">
        <v>1.827</v>
      </c>
      <c r="J86" s="1">
        <v>1.827</v>
      </c>
      <c r="K86" s="1">
        <v>57</v>
      </c>
      <c r="L86" s="1">
        <v>218</v>
      </c>
      <c r="M86" s="1">
        <v>117</v>
      </c>
      <c r="N86" s="1">
        <v>4</v>
      </c>
      <c r="O86" s="1">
        <v>47</v>
      </c>
      <c r="P86" s="1">
        <v>28</v>
      </c>
      <c r="Q86" s="1">
        <v>1</v>
      </c>
      <c r="R86" s="1">
        <v>265</v>
      </c>
      <c r="S86" s="1">
        <v>145</v>
      </c>
      <c r="T86" s="1">
        <v>5</v>
      </c>
      <c r="U86" s="1">
        <f t="shared" si="46"/>
        <v>6604</v>
      </c>
      <c r="V86" s="1" t="str">
        <f t="shared" si="47"/>
        <v>Hugo van de kamp</v>
      </c>
      <c r="W86" s="18"/>
      <c r="X86" s="20">
        <f t="shared" si="61"/>
        <v>1.9990000000000001</v>
      </c>
      <c r="Y86" s="10">
        <f t="shared" si="62"/>
        <v>1.8275862068965518</v>
      </c>
      <c r="AA86" t="str">
        <f t="shared" si="49"/>
        <v>Libre</v>
      </c>
      <c r="AB86" t="str">
        <f t="shared" si="50"/>
        <v>BVLoil</v>
      </c>
      <c r="AF86" s="22">
        <f t="shared" si="63"/>
        <v>0</v>
      </c>
      <c r="AG86" s="22">
        <f t="shared" si="64"/>
        <v>1</v>
      </c>
      <c r="AH86" s="22">
        <f t="shared" si="65"/>
        <v>0</v>
      </c>
      <c r="AI86">
        <f>VLOOKUP(Y86,'Moy libre'!$B$5:$E$52,3)</f>
        <v>57</v>
      </c>
      <c r="AJ86">
        <f>VLOOKUP(Y86,'Moy libre'!$H$5:$K$52,3)</f>
        <v>57</v>
      </c>
      <c r="AK86">
        <f>VLOOKUP(Y86,'Moy libre'!$N$5:$Q$52,3)</f>
        <v>57</v>
      </c>
      <c r="AL86">
        <f>VLOOKUP(Y86,'Moy libre'!$T$5:$W$52,3)</f>
        <v>57</v>
      </c>
      <c r="AM86">
        <f>VLOOKUP(Y86,'Moy libre'!$Z$5:$AC$52,3)</f>
        <v>57</v>
      </c>
    </row>
    <row r="87" spans="1:56" x14ac:dyDescent="0.25">
      <c r="A87" s="3">
        <v>6603</v>
      </c>
      <c r="B87" s="2" t="s">
        <v>96</v>
      </c>
      <c r="C87" s="1"/>
      <c r="D87" s="1">
        <v>0.68500000000000005</v>
      </c>
      <c r="E87" s="1" t="s">
        <v>38</v>
      </c>
      <c r="F87" s="1">
        <v>19</v>
      </c>
      <c r="G87" s="9">
        <v>0.81299999999999994</v>
      </c>
      <c r="H87" s="9">
        <v>0</v>
      </c>
      <c r="I87" s="1">
        <v>0.86199999999999999</v>
      </c>
      <c r="J87" s="1">
        <v>0.86199999999999999</v>
      </c>
      <c r="K87" s="1">
        <v>25</v>
      </c>
      <c r="L87" s="1">
        <v>72</v>
      </c>
      <c r="M87" s="1">
        <v>81</v>
      </c>
      <c r="N87" s="1">
        <v>4</v>
      </c>
      <c r="O87" s="1">
        <v>66</v>
      </c>
      <c r="P87" s="1">
        <v>79</v>
      </c>
      <c r="Q87" s="1">
        <v>3</v>
      </c>
      <c r="R87" s="1">
        <v>138</v>
      </c>
      <c r="S87" s="1">
        <v>160</v>
      </c>
      <c r="T87" s="1">
        <v>7</v>
      </c>
      <c r="U87" s="1">
        <f t="shared" si="46"/>
        <v>6603</v>
      </c>
      <c r="V87" s="1" t="str">
        <f t="shared" si="47"/>
        <v>Bart Gieling</v>
      </c>
      <c r="W87" s="18"/>
      <c r="X87" s="20">
        <f t="shared" si="61"/>
        <v>0.68500000000000005</v>
      </c>
      <c r="Y87" s="10">
        <f t="shared" si="62"/>
        <v>0.86250000000000004</v>
      </c>
      <c r="AA87" t="str">
        <f t="shared" si="49"/>
        <v>Libre</v>
      </c>
      <c r="AB87" t="str">
        <f t="shared" si="50"/>
        <v>BVLoil</v>
      </c>
      <c r="AF87" s="22">
        <f t="shared" si="63"/>
        <v>1</v>
      </c>
      <c r="AG87" s="22">
        <f t="shared" si="64"/>
        <v>0</v>
      </c>
      <c r="AH87" s="22">
        <f t="shared" si="65"/>
        <v>0</v>
      </c>
      <c r="AI87">
        <f>VLOOKUP(Y87,'Moy libre'!$B$5:$E$52,3)</f>
        <v>25</v>
      </c>
      <c r="AJ87">
        <f>VLOOKUP(Y87,'Moy libre'!$H$5:$K$52,3)</f>
        <v>25</v>
      </c>
      <c r="AK87">
        <f>VLOOKUP(Y87,'Moy libre'!$N$5:$Q$52,3)</f>
        <v>25</v>
      </c>
      <c r="AL87">
        <f>VLOOKUP(Y87,'Moy libre'!$T$5:$W$52,3)</f>
        <v>25</v>
      </c>
      <c r="AM87">
        <f>VLOOKUP(Y87,'Moy libre'!$Z$5:$AC$52,3)</f>
        <v>25</v>
      </c>
    </row>
    <row r="88" spans="1:56" x14ac:dyDescent="0.25">
      <c r="A88" s="3">
        <v>6581</v>
      </c>
      <c r="B88" s="2" t="s">
        <v>97</v>
      </c>
      <c r="C88" s="1"/>
      <c r="D88" s="1">
        <v>0.46100000000000002</v>
      </c>
      <c r="E88" s="1" t="s">
        <v>38</v>
      </c>
      <c r="F88" s="1">
        <v>18</v>
      </c>
      <c r="G88" s="9">
        <v>0.48099999999999998</v>
      </c>
      <c r="H88" s="1">
        <v>0.57599999999999996</v>
      </c>
      <c r="I88" s="9">
        <v>0.51400000000000001</v>
      </c>
      <c r="J88" s="1">
        <v>0.57599999999999996</v>
      </c>
      <c r="K88" s="1">
        <v>18</v>
      </c>
      <c r="L88" s="1">
        <v>75</v>
      </c>
      <c r="M88" s="1">
        <v>130</v>
      </c>
      <c r="N88" s="1">
        <v>5</v>
      </c>
      <c r="O88" s="1">
        <v>50</v>
      </c>
      <c r="P88" s="1">
        <v>113</v>
      </c>
      <c r="Q88" s="1">
        <v>3</v>
      </c>
      <c r="R88" s="1">
        <v>125</v>
      </c>
      <c r="S88" s="1">
        <v>243</v>
      </c>
      <c r="T88" s="1">
        <v>8</v>
      </c>
      <c r="U88" s="1">
        <f t="shared" si="46"/>
        <v>6581</v>
      </c>
      <c r="V88" s="1" t="str">
        <f t="shared" si="47"/>
        <v>Gijs Wanders</v>
      </c>
      <c r="W88" s="18"/>
      <c r="X88" s="20">
        <f t="shared" si="61"/>
        <v>0.46100000000000002</v>
      </c>
      <c r="Y88" s="10">
        <f t="shared" si="62"/>
        <v>0.51440329218106995</v>
      </c>
      <c r="AA88" t="str">
        <f t="shared" si="49"/>
        <v>Libre</v>
      </c>
      <c r="AB88" t="str">
        <f t="shared" si="50"/>
        <v>BVLoil</v>
      </c>
      <c r="AF88" s="22">
        <f t="shared" si="63"/>
        <v>1</v>
      </c>
      <c r="AG88" s="22">
        <f t="shared" si="64"/>
        <v>0</v>
      </c>
      <c r="AH88" s="22">
        <f t="shared" si="65"/>
        <v>0</v>
      </c>
      <c r="AI88">
        <f>VLOOKUP(Y88,'Moy libre'!$B$5:$E$52,3)</f>
        <v>25</v>
      </c>
      <c r="AJ88">
        <f>VLOOKUP(Y88,'Moy libre'!$H$5:$K$52,3)</f>
        <v>20</v>
      </c>
      <c r="AK88">
        <f>VLOOKUP(Y88,'Moy libre'!$N$5:$Q$52,3)</f>
        <v>18</v>
      </c>
      <c r="AL88">
        <f>VLOOKUP(Y88,'Moy libre'!$T$5:$W$52,3)</f>
        <v>16</v>
      </c>
      <c r="AM88">
        <f>VLOOKUP(Y88,'Moy libre'!$Z$5:$AC$52,3)</f>
        <v>16</v>
      </c>
    </row>
    <row r="89" spans="1:56" x14ac:dyDescent="0.25">
      <c r="A89" s="3">
        <v>6577</v>
      </c>
      <c r="B89" s="2" t="s">
        <v>98</v>
      </c>
      <c r="C89" s="1"/>
      <c r="D89" s="1">
        <v>0.5</v>
      </c>
      <c r="E89" s="1" t="s">
        <v>38</v>
      </c>
      <c r="F89" s="1">
        <v>18</v>
      </c>
      <c r="G89" s="1">
        <v>0.63800000000000001</v>
      </c>
      <c r="H89" s="9">
        <v>0</v>
      </c>
      <c r="I89" s="9">
        <v>0</v>
      </c>
      <c r="J89" s="1">
        <v>0.63800000000000001</v>
      </c>
      <c r="K89" s="1">
        <v>19</v>
      </c>
      <c r="L89" s="1">
        <v>46</v>
      </c>
      <c r="M89" s="1">
        <v>72</v>
      </c>
      <c r="N89" s="1">
        <v>3</v>
      </c>
      <c r="O89" s="1">
        <v>0</v>
      </c>
      <c r="P89" s="1">
        <v>0</v>
      </c>
      <c r="Q89" s="1">
        <v>0</v>
      </c>
      <c r="R89" s="1">
        <v>46</v>
      </c>
      <c r="S89" s="1">
        <v>72</v>
      </c>
      <c r="T89" s="1">
        <v>3</v>
      </c>
      <c r="U89" s="1">
        <f t="shared" si="46"/>
        <v>6577</v>
      </c>
      <c r="V89" s="1" t="str">
        <f t="shared" si="47"/>
        <v>Cindy Sanders</v>
      </c>
      <c r="W89" s="18"/>
      <c r="X89" s="20">
        <f t="shared" si="61"/>
        <v>0.5</v>
      </c>
      <c r="Y89" s="10">
        <f t="shared" si="62"/>
        <v>0.63888888888888884</v>
      </c>
      <c r="AA89" t="str">
        <f t="shared" si="49"/>
        <v>Libre</v>
      </c>
      <c r="AB89" t="str">
        <f t="shared" si="50"/>
        <v>BVLoil</v>
      </c>
      <c r="AF89" s="22">
        <f t="shared" si="63"/>
        <v>1</v>
      </c>
      <c r="AG89" s="22">
        <f t="shared" si="64"/>
        <v>0</v>
      </c>
      <c r="AH89" s="22">
        <f t="shared" si="65"/>
        <v>0</v>
      </c>
      <c r="AI89">
        <f>VLOOKUP(Y89,'Moy libre'!$B$5:$E$52,3)</f>
        <v>25</v>
      </c>
      <c r="AJ89">
        <f>VLOOKUP(Y89,'Moy libre'!$H$5:$K$52,3)</f>
        <v>20</v>
      </c>
      <c r="AK89">
        <f>VLOOKUP(Y89,'Moy libre'!$N$5:$Q$52,3)</f>
        <v>19</v>
      </c>
      <c r="AL89">
        <f>VLOOKUP(Y89,'Moy libre'!$T$5:$W$52,3)</f>
        <v>19</v>
      </c>
      <c r="AM89">
        <f>VLOOKUP(Y89,'Moy libre'!$Z$5:$AC$52,3)</f>
        <v>19</v>
      </c>
    </row>
    <row r="90" spans="1:56" x14ac:dyDescent="0.25">
      <c r="A90" s="3">
        <v>6576</v>
      </c>
      <c r="B90" s="2" t="s">
        <v>99</v>
      </c>
      <c r="C90" s="1"/>
      <c r="D90" s="1">
        <v>0.55700000000000005</v>
      </c>
      <c r="E90" s="1" t="s">
        <v>38</v>
      </c>
      <c r="F90" s="1">
        <v>16</v>
      </c>
      <c r="G90" s="1">
        <v>0.63800000000000001</v>
      </c>
      <c r="H90" s="9">
        <v>0.51500000000000001</v>
      </c>
      <c r="I90" s="9">
        <v>0.57499999999999996</v>
      </c>
      <c r="J90" s="1">
        <v>0.63800000000000001</v>
      </c>
      <c r="K90" s="1">
        <v>19</v>
      </c>
      <c r="L90" s="1">
        <v>65</v>
      </c>
      <c r="M90" s="1">
        <v>126</v>
      </c>
      <c r="N90" s="1">
        <v>5</v>
      </c>
      <c r="O90" s="1">
        <v>76</v>
      </c>
      <c r="P90" s="1">
        <v>119</v>
      </c>
      <c r="Q90" s="1">
        <v>5</v>
      </c>
      <c r="R90" s="1">
        <v>141</v>
      </c>
      <c r="S90" s="1">
        <v>245</v>
      </c>
      <c r="T90" s="1">
        <v>10</v>
      </c>
      <c r="U90" s="1">
        <f t="shared" si="46"/>
        <v>6576</v>
      </c>
      <c r="V90" s="1" t="str">
        <f t="shared" si="47"/>
        <v>Ties Bolder</v>
      </c>
      <c r="W90" s="18"/>
      <c r="X90" s="20">
        <f t="shared" si="61"/>
        <v>0.55700000000000005</v>
      </c>
      <c r="Y90" s="10">
        <f t="shared" si="62"/>
        <v>0.57551020408163267</v>
      </c>
      <c r="AA90" t="str">
        <f t="shared" si="49"/>
        <v>Libre</v>
      </c>
      <c r="AB90" t="str">
        <f t="shared" si="50"/>
        <v>BVLoil</v>
      </c>
      <c r="AF90" s="22">
        <f t="shared" si="63"/>
        <v>1</v>
      </c>
      <c r="AG90" s="22">
        <f t="shared" si="64"/>
        <v>0</v>
      </c>
      <c r="AH90" s="22">
        <f t="shared" si="65"/>
        <v>0</v>
      </c>
      <c r="AI90">
        <f>VLOOKUP(Y90,'Moy libre'!$B$5:$E$52,3)</f>
        <v>25</v>
      </c>
      <c r="AJ90">
        <f>VLOOKUP(Y90,'Moy libre'!$H$5:$K$52,3)</f>
        <v>20</v>
      </c>
      <c r="AK90">
        <f>VLOOKUP(Y90,'Moy libre'!$N$5:$Q$52,3)</f>
        <v>18</v>
      </c>
      <c r="AL90">
        <f>VLOOKUP(Y90,'Moy libre'!$T$5:$W$52,3)</f>
        <v>16</v>
      </c>
      <c r="AM90">
        <f>VLOOKUP(Y90,'Moy libre'!$Z$5:$AC$52,3)</f>
        <v>16</v>
      </c>
    </row>
    <row r="91" spans="1:56" x14ac:dyDescent="0.25">
      <c r="A91" s="3">
        <v>6575</v>
      </c>
      <c r="B91" s="2" t="s">
        <v>100</v>
      </c>
      <c r="C91" s="1"/>
      <c r="D91" s="1">
        <v>0.68300000000000005</v>
      </c>
      <c r="E91" s="1" t="s">
        <v>38</v>
      </c>
      <c r="F91" s="1">
        <v>19</v>
      </c>
      <c r="G91" s="9">
        <v>0.77800000000000002</v>
      </c>
      <c r="H91" s="1">
        <v>0.86099999999999999</v>
      </c>
      <c r="I91" s="9">
        <v>0.79900000000000004</v>
      </c>
      <c r="J91" s="1">
        <v>0.86099999999999999</v>
      </c>
      <c r="K91" s="1">
        <v>25</v>
      </c>
      <c r="L91" s="1">
        <v>87</v>
      </c>
      <c r="M91" s="1">
        <v>101</v>
      </c>
      <c r="N91" s="1">
        <v>5</v>
      </c>
      <c r="O91" s="1">
        <v>104</v>
      </c>
      <c r="P91" s="1">
        <v>138</v>
      </c>
      <c r="Q91" s="1">
        <v>4</v>
      </c>
      <c r="R91" s="1">
        <v>191</v>
      </c>
      <c r="S91" s="1">
        <v>239</v>
      </c>
      <c r="T91" s="1">
        <v>9</v>
      </c>
      <c r="U91" s="1">
        <f t="shared" si="46"/>
        <v>6575</v>
      </c>
      <c r="V91" s="1" t="str">
        <f t="shared" si="47"/>
        <v>Koen Kleinreesink</v>
      </c>
      <c r="W91" s="18"/>
      <c r="X91" s="20">
        <f t="shared" si="61"/>
        <v>0.68300000000000005</v>
      </c>
      <c r="Y91" s="10">
        <f t="shared" si="62"/>
        <v>0.79916317991631802</v>
      </c>
      <c r="AA91" t="str">
        <f t="shared" si="49"/>
        <v>Libre</v>
      </c>
      <c r="AB91" t="str">
        <f t="shared" si="50"/>
        <v>BVLoil</v>
      </c>
      <c r="AF91" s="22">
        <f t="shared" si="63"/>
        <v>1</v>
      </c>
      <c r="AG91" s="22">
        <f t="shared" si="64"/>
        <v>0</v>
      </c>
      <c r="AH91" s="22">
        <f t="shared" si="65"/>
        <v>0</v>
      </c>
      <c r="AI91">
        <f>VLOOKUP(Y91,'Moy libre'!$B$5:$E$52,3)</f>
        <v>25</v>
      </c>
      <c r="AJ91">
        <f>VLOOKUP(Y91,'Moy libre'!$H$5:$K$52,3)</f>
        <v>22</v>
      </c>
      <c r="AK91">
        <f>VLOOKUP(Y91,'Moy libre'!$N$5:$Q$52,3)</f>
        <v>22</v>
      </c>
      <c r="AL91">
        <f>VLOOKUP(Y91,'Moy libre'!$T$5:$W$52,3)</f>
        <v>22</v>
      </c>
      <c r="AM91">
        <f>VLOOKUP(Y91,'Moy libre'!$Z$5:$AC$52,3)</f>
        <v>22</v>
      </c>
    </row>
    <row r="92" spans="1:56" x14ac:dyDescent="0.25">
      <c r="A92" s="3">
        <v>6574</v>
      </c>
      <c r="B92" s="2" t="s">
        <v>101</v>
      </c>
      <c r="C92" s="1"/>
      <c r="D92" s="1">
        <v>0.49299999999999999</v>
      </c>
      <c r="E92" s="1" t="s">
        <v>38</v>
      </c>
      <c r="F92" s="1">
        <v>15</v>
      </c>
      <c r="G92" s="9">
        <v>0.59799999999999998</v>
      </c>
      <c r="H92" s="9">
        <v>0</v>
      </c>
      <c r="I92" s="1">
        <v>0.624</v>
      </c>
      <c r="J92" s="1">
        <v>0.624</v>
      </c>
      <c r="K92" s="1">
        <v>19</v>
      </c>
      <c r="L92" s="1">
        <v>39</v>
      </c>
      <c r="M92" s="1">
        <v>60</v>
      </c>
      <c r="N92" s="1">
        <v>3</v>
      </c>
      <c r="O92" s="1">
        <v>49</v>
      </c>
      <c r="P92" s="1">
        <v>81</v>
      </c>
      <c r="Q92" s="1">
        <v>4</v>
      </c>
      <c r="R92" s="1">
        <v>88</v>
      </c>
      <c r="S92" s="1">
        <v>141</v>
      </c>
      <c r="T92" s="1">
        <v>7</v>
      </c>
      <c r="U92" s="1">
        <f t="shared" si="46"/>
        <v>6574</v>
      </c>
      <c r="V92" s="1" t="str">
        <f t="shared" si="47"/>
        <v>Gert-Jan Cornelissen</v>
      </c>
      <c r="W92" s="18"/>
      <c r="X92" s="20">
        <f t="shared" si="61"/>
        <v>0.49299999999999999</v>
      </c>
      <c r="Y92" s="10">
        <f t="shared" si="62"/>
        <v>0.62411347517730498</v>
      </c>
      <c r="AA92" t="str">
        <f t="shared" si="49"/>
        <v>Libre</v>
      </c>
      <c r="AB92" t="str">
        <f t="shared" si="50"/>
        <v>BVLoil</v>
      </c>
      <c r="AF92" s="22">
        <f t="shared" si="63"/>
        <v>1</v>
      </c>
      <c r="AG92" s="22">
        <f t="shared" si="64"/>
        <v>0</v>
      </c>
      <c r="AH92" s="22">
        <f t="shared" si="65"/>
        <v>0</v>
      </c>
      <c r="AI92">
        <f>VLOOKUP(Y92,'Moy libre'!$B$5:$E$52,3)</f>
        <v>25</v>
      </c>
      <c r="AJ92">
        <f>VLOOKUP(Y92,'Moy libre'!$H$5:$K$52,3)</f>
        <v>20</v>
      </c>
      <c r="AK92">
        <f>VLOOKUP(Y92,'Moy libre'!$N$5:$Q$52,3)</f>
        <v>19</v>
      </c>
      <c r="AL92">
        <f>VLOOKUP(Y92,'Moy libre'!$T$5:$W$52,3)</f>
        <v>19</v>
      </c>
      <c r="AM92">
        <f>VLOOKUP(Y92,'Moy libre'!$Z$5:$AC$52,3)</f>
        <v>19</v>
      </c>
    </row>
    <row r="93" spans="1:56" x14ac:dyDescent="0.25">
      <c r="A93" s="3">
        <v>6573</v>
      </c>
      <c r="B93" s="2" t="s">
        <v>102</v>
      </c>
      <c r="C93" s="1"/>
      <c r="D93" s="1">
        <v>0.68300000000000005</v>
      </c>
      <c r="E93" s="1" t="s">
        <v>38</v>
      </c>
      <c r="F93" s="1">
        <v>19</v>
      </c>
      <c r="G93" s="1">
        <v>0.61399999999999999</v>
      </c>
      <c r="H93" s="9">
        <v>0</v>
      </c>
      <c r="I93" s="9">
        <v>0.59099999999999997</v>
      </c>
      <c r="J93" s="1">
        <v>0.61399999999999999</v>
      </c>
      <c r="K93" s="1">
        <v>19</v>
      </c>
      <c r="L93" s="1">
        <v>63</v>
      </c>
      <c r="M93" s="1">
        <v>124</v>
      </c>
      <c r="N93" s="1">
        <v>4</v>
      </c>
      <c r="O93" s="1">
        <v>57</v>
      </c>
      <c r="P93" s="1">
        <v>79</v>
      </c>
      <c r="Q93" s="1">
        <v>3</v>
      </c>
      <c r="R93" s="1">
        <v>120</v>
      </c>
      <c r="S93" s="1">
        <v>203</v>
      </c>
      <c r="T93" s="1">
        <v>7</v>
      </c>
      <c r="U93" s="1">
        <f t="shared" si="46"/>
        <v>6573</v>
      </c>
      <c r="V93" s="1" t="str">
        <f t="shared" si="47"/>
        <v>Coen Bolder</v>
      </c>
      <c r="W93" s="18"/>
      <c r="X93" s="20">
        <f t="shared" si="61"/>
        <v>0.68300000000000005</v>
      </c>
      <c r="Y93" s="10">
        <f t="shared" si="62"/>
        <v>0.59113300492610843</v>
      </c>
      <c r="AA93" t="str">
        <f t="shared" si="49"/>
        <v>Libre</v>
      </c>
      <c r="AB93" t="str">
        <f t="shared" si="50"/>
        <v>BVLoil</v>
      </c>
      <c r="AF93" s="22">
        <f t="shared" si="63"/>
        <v>0</v>
      </c>
      <c r="AG93" s="22">
        <f t="shared" si="64"/>
        <v>1</v>
      </c>
      <c r="AH93" s="22">
        <f t="shared" si="65"/>
        <v>0</v>
      </c>
      <c r="AI93">
        <f>VLOOKUP(Y93,'Moy libre'!$B$5:$E$52,3)</f>
        <v>25</v>
      </c>
      <c r="AJ93">
        <f>VLOOKUP(Y93,'Moy libre'!$H$5:$K$52,3)</f>
        <v>20</v>
      </c>
      <c r="AK93">
        <f>VLOOKUP(Y93,'Moy libre'!$N$5:$Q$52,3)</f>
        <v>18</v>
      </c>
      <c r="AL93">
        <f>VLOOKUP(Y93,'Moy libre'!$T$5:$W$52,3)</f>
        <v>16</v>
      </c>
      <c r="AM93">
        <f>VLOOKUP(Y93,'Moy libre'!$Z$5:$AC$52,3)</f>
        <v>16</v>
      </c>
    </row>
    <row r="94" spans="1:56" x14ac:dyDescent="0.25">
      <c r="A94" s="3">
        <v>6572</v>
      </c>
      <c r="B94" s="2" t="s">
        <v>103</v>
      </c>
      <c r="C94" s="1"/>
      <c r="D94" s="1">
        <v>0.51600000000000001</v>
      </c>
      <c r="E94" s="1" t="s">
        <v>38</v>
      </c>
      <c r="F94" s="1">
        <v>18</v>
      </c>
      <c r="G94" s="1">
        <v>0.436</v>
      </c>
      <c r="H94" s="9">
        <v>0</v>
      </c>
      <c r="I94" s="9">
        <v>0.41799999999999998</v>
      </c>
      <c r="J94" s="1">
        <v>0.436</v>
      </c>
      <c r="K94" s="1">
        <v>18</v>
      </c>
      <c r="L94" s="1">
        <v>55</v>
      </c>
      <c r="M94" s="1">
        <v>137</v>
      </c>
      <c r="N94" s="1">
        <v>4</v>
      </c>
      <c r="O94" s="1">
        <v>38</v>
      </c>
      <c r="P94" s="1">
        <v>85</v>
      </c>
      <c r="Q94" s="1">
        <v>3</v>
      </c>
      <c r="R94" s="1">
        <v>93</v>
      </c>
      <c r="S94" s="1">
        <v>222</v>
      </c>
      <c r="T94" s="1">
        <v>7</v>
      </c>
      <c r="U94" s="1">
        <f t="shared" si="46"/>
        <v>6572</v>
      </c>
      <c r="V94" s="1" t="str">
        <f t="shared" si="47"/>
        <v>Arjan Stortler</v>
      </c>
      <c r="W94" s="18"/>
      <c r="X94" s="20">
        <f t="shared" si="61"/>
        <v>0.51600000000000001</v>
      </c>
      <c r="Y94" s="10">
        <f t="shared" si="62"/>
        <v>0.41891891891891891</v>
      </c>
      <c r="AA94" t="str">
        <f t="shared" si="49"/>
        <v>Libre</v>
      </c>
      <c r="AB94" t="str">
        <f t="shared" si="50"/>
        <v>BVLoil</v>
      </c>
      <c r="AF94" s="22">
        <f t="shared" si="63"/>
        <v>0</v>
      </c>
      <c r="AG94" s="22">
        <f t="shared" si="64"/>
        <v>1</v>
      </c>
      <c r="AH94" s="22">
        <f t="shared" si="65"/>
        <v>0</v>
      </c>
      <c r="AI94">
        <f>VLOOKUP(Y94,'Moy libre'!$B$5:$E$52,3)</f>
        <v>25</v>
      </c>
      <c r="AJ94">
        <f>VLOOKUP(Y94,'Moy libre'!$H$5:$K$52,3)</f>
        <v>20</v>
      </c>
      <c r="AK94">
        <f>VLOOKUP(Y94,'Moy libre'!$N$5:$Q$52,3)</f>
        <v>18</v>
      </c>
      <c r="AL94">
        <f>VLOOKUP(Y94,'Moy libre'!$T$5:$W$52,3)</f>
        <v>15</v>
      </c>
      <c r="AM94">
        <f>VLOOKUP(Y94,'Moy libre'!$Z$5:$AC$52,3)</f>
        <v>15</v>
      </c>
    </row>
    <row r="95" spans="1:56" x14ac:dyDescent="0.25">
      <c r="A95" s="3">
        <v>6571</v>
      </c>
      <c r="B95" s="2" t="s">
        <v>104</v>
      </c>
      <c r="C95" s="1"/>
      <c r="D95" s="1">
        <v>0.53400000000000003</v>
      </c>
      <c r="E95" s="1" t="s">
        <v>38</v>
      </c>
      <c r="F95" s="1">
        <v>18</v>
      </c>
      <c r="G95" s="1">
        <v>0.55200000000000005</v>
      </c>
      <c r="H95" s="9">
        <v>0.50600000000000001</v>
      </c>
      <c r="I95" s="9">
        <v>0.52300000000000002</v>
      </c>
      <c r="J95" s="1">
        <v>0.55200000000000005</v>
      </c>
      <c r="K95" s="1">
        <v>18</v>
      </c>
      <c r="L95" s="1">
        <v>120</v>
      </c>
      <c r="M95" s="1">
        <v>237</v>
      </c>
      <c r="N95" s="1">
        <v>8</v>
      </c>
      <c r="O95" s="1">
        <v>95</v>
      </c>
      <c r="P95" s="1">
        <v>174</v>
      </c>
      <c r="Q95" s="1">
        <v>7</v>
      </c>
      <c r="R95" s="1">
        <v>215</v>
      </c>
      <c r="S95" s="1">
        <v>411</v>
      </c>
      <c r="T95" s="1">
        <v>15</v>
      </c>
      <c r="U95" s="1">
        <f t="shared" si="46"/>
        <v>6571</v>
      </c>
      <c r="V95" s="1" t="str">
        <f t="shared" si="47"/>
        <v>Thijs Möllers</v>
      </c>
      <c r="W95" s="18"/>
      <c r="X95" s="20">
        <f t="shared" si="61"/>
        <v>0.53400000000000003</v>
      </c>
      <c r="Y95" s="10">
        <f t="shared" si="62"/>
        <v>0.52311435523114358</v>
      </c>
      <c r="AA95" t="str">
        <f t="shared" si="49"/>
        <v>Libre</v>
      </c>
      <c r="AB95" t="str">
        <f t="shared" si="50"/>
        <v>BVLoil</v>
      </c>
      <c r="AF95" s="22">
        <f t="shared" si="63"/>
        <v>0</v>
      </c>
      <c r="AG95" s="22">
        <f t="shared" si="64"/>
        <v>1</v>
      </c>
      <c r="AH95" s="22">
        <f t="shared" si="65"/>
        <v>0</v>
      </c>
      <c r="AI95">
        <f>VLOOKUP(Y95,'Moy libre'!$B$5:$E$52,3)</f>
        <v>25</v>
      </c>
      <c r="AJ95">
        <f>VLOOKUP(Y95,'Moy libre'!$H$5:$K$52,3)</f>
        <v>20</v>
      </c>
      <c r="AK95">
        <f>VLOOKUP(Y95,'Moy libre'!$N$5:$Q$52,3)</f>
        <v>18</v>
      </c>
      <c r="AL95">
        <f>VLOOKUP(Y95,'Moy libre'!$T$5:$W$52,3)</f>
        <v>16</v>
      </c>
      <c r="AM95">
        <f>VLOOKUP(Y95,'Moy libre'!$Z$5:$AC$52,3)</f>
        <v>16</v>
      </c>
    </row>
    <row r="96" spans="1:56" x14ac:dyDescent="0.25">
      <c r="A96" s="3">
        <v>6526</v>
      </c>
      <c r="B96" s="2" t="s">
        <v>105</v>
      </c>
      <c r="C96" s="1"/>
      <c r="D96" s="1">
        <v>1.383</v>
      </c>
      <c r="E96" s="1" t="s">
        <v>38</v>
      </c>
      <c r="F96" s="1">
        <v>41</v>
      </c>
      <c r="G96" s="9">
        <v>1.421</v>
      </c>
      <c r="H96" s="1">
        <v>1.5489999999999999</v>
      </c>
      <c r="I96" s="9">
        <v>1.425</v>
      </c>
      <c r="J96" s="1">
        <v>1.5489999999999999</v>
      </c>
      <c r="K96" s="1">
        <v>48</v>
      </c>
      <c r="L96" s="1">
        <v>313</v>
      </c>
      <c r="M96" s="1">
        <v>202</v>
      </c>
      <c r="N96" s="1">
        <v>8</v>
      </c>
      <c r="O96" s="1">
        <v>273</v>
      </c>
      <c r="P96" s="1">
        <v>209</v>
      </c>
      <c r="Q96" s="1">
        <v>7</v>
      </c>
      <c r="R96" s="1">
        <v>586</v>
      </c>
      <c r="S96" s="1">
        <v>411</v>
      </c>
      <c r="T96" s="1">
        <v>15</v>
      </c>
      <c r="U96" s="1">
        <f t="shared" si="46"/>
        <v>6526</v>
      </c>
      <c r="V96" s="1" t="str">
        <f t="shared" si="47"/>
        <v>Leo Hendriks</v>
      </c>
      <c r="W96" s="18"/>
      <c r="X96" s="20">
        <f t="shared" si="61"/>
        <v>1.383</v>
      </c>
      <c r="Y96" s="10">
        <f t="shared" si="62"/>
        <v>1.4257907542579076</v>
      </c>
      <c r="AA96" t="str">
        <f t="shared" si="49"/>
        <v>Libre</v>
      </c>
      <c r="AB96" t="str">
        <f t="shared" si="50"/>
        <v>BVLoil</v>
      </c>
      <c r="AF96" s="22">
        <f t="shared" si="63"/>
        <v>1</v>
      </c>
      <c r="AG96" s="22">
        <f t="shared" si="64"/>
        <v>0</v>
      </c>
      <c r="AH96" s="22">
        <f t="shared" si="65"/>
        <v>0</v>
      </c>
      <c r="AI96">
        <f>VLOOKUP(Y96,'Moy libre'!$B$5:$E$52,3)</f>
        <v>45</v>
      </c>
      <c r="AJ96">
        <f>VLOOKUP(Y96,'Moy libre'!$H$5:$K$52,3)</f>
        <v>45</v>
      </c>
      <c r="AK96">
        <f>VLOOKUP(Y96,'Moy libre'!$N$5:$Q$52,3)</f>
        <v>45</v>
      </c>
      <c r="AL96">
        <f>VLOOKUP(Y96,'Moy libre'!$T$5:$W$52,3)</f>
        <v>45</v>
      </c>
      <c r="AM96">
        <f>VLOOKUP(Y96,'Moy libre'!$Z$5:$AC$52,3)</f>
        <v>45</v>
      </c>
    </row>
    <row r="97" spans="1:39" x14ac:dyDescent="0.25">
      <c r="A97" s="3">
        <v>6525</v>
      </c>
      <c r="B97" s="2" t="s">
        <v>106</v>
      </c>
      <c r="C97" s="1"/>
      <c r="D97" s="1">
        <v>0.72099999999999997</v>
      </c>
      <c r="E97" s="1" t="s">
        <v>38</v>
      </c>
      <c r="F97" s="1">
        <v>22</v>
      </c>
      <c r="G97" s="9">
        <v>0.67700000000000005</v>
      </c>
      <c r="H97" s="1">
        <v>0.751</v>
      </c>
      <c r="I97" s="9">
        <v>0.72799999999999998</v>
      </c>
      <c r="J97" s="1">
        <v>0.751</v>
      </c>
      <c r="K97" s="1">
        <v>22</v>
      </c>
      <c r="L97" s="1">
        <v>194</v>
      </c>
      <c r="M97" s="1">
        <v>258</v>
      </c>
      <c r="N97" s="1">
        <v>9</v>
      </c>
      <c r="O97" s="1">
        <v>171</v>
      </c>
      <c r="P97" s="1">
        <v>243</v>
      </c>
      <c r="Q97" s="1">
        <v>8</v>
      </c>
      <c r="R97" s="1">
        <v>365</v>
      </c>
      <c r="S97" s="1">
        <v>501</v>
      </c>
      <c r="T97" s="1">
        <v>17</v>
      </c>
      <c r="U97" s="1">
        <f t="shared" si="46"/>
        <v>6525</v>
      </c>
      <c r="V97" s="1" t="str">
        <f t="shared" si="47"/>
        <v>Ton van Dinter</v>
      </c>
      <c r="W97" s="18"/>
      <c r="X97" s="20">
        <f t="shared" si="61"/>
        <v>0.72099999999999997</v>
      </c>
      <c r="Y97" s="10">
        <f t="shared" si="62"/>
        <v>0.72854291417165673</v>
      </c>
      <c r="AA97" t="str">
        <f t="shared" si="49"/>
        <v>Libre</v>
      </c>
      <c r="AB97" t="str">
        <f t="shared" si="50"/>
        <v>BVLoil</v>
      </c>
      <c r="AF97" s="22">
        <f t="shared" si="63"/>
        <v>1</v>
      </c>
      <c r="AG97" s="22">
        <f t="shared" si="64"/>
        <v>0</v>
      </c>
      <c r="AH97" s="22">
        <f t="shared" si="65"/>
        <v>0</v>
      </c>
      <c r="AI97">
        <f>VLOOKUP(Y97,'Moy libre'!$B$5:$E$52,3)</f>
        <v>25</v>
      </c>
      <c r="AJ97">
        <f>VLOOKUP(Y97,'Moy libre'!$H$5:$K$52,3)</f>
        <v>22</v>
      </c>
      <c r="AK97">
        <f>VLOOKUP(Y97,'Moy libre'!$N$5:$Q$52,3)</f>
        <v>22</v>
      </c>
      <c r="AL97">
        <f>VLOOKUP(Y97,'Moy libre'!$T$5:$W$52,3)</f>
        <v>22</v>
      </c>
      <c r="AM97">
        <f>VLOOKUP(Y97,'Moy libre'!$Z$5:$AC$52,3)</f>
        <v>22</v>
      </c>
    </row>
    <row r="98" spans="1:39" x14ac:dyDescent="0.25">
      <c r="A98" s="3">
        <v>6371</v>
      </c>
      <c r="B98" s="2" t="s">
        <v>85</v>
      </c>
      <c r="C98" s="1"/>
      <c r="D98" s="1">
        <v>1.333</v>
      </c>
      <c r="E98" s="1" t="s">
        <v>38</v>
      </c>
      <c r="F98" s="1">
        <v>41</v>
      </c>
      <c r="G98" s="9">
        <v>1.093</v>
      </c>
      <c r="H98" s="1">
        <v>1.4079999999999999</v>
      </c>
      <c r="I98" s="9">
        <v>1.27</v>
      </c>
      <c r="J98" s="1">
        <v>1.4079999999999999</v>
      </c>
      <c r="K98" s="1">
        <v>45</v>
      </c>
      <c r="L98" s="1">
        <v>193</v>
      </c>
      <c r="M98" s="1">
        <v>137</v>
      </c>
      <c r="N98" s="1">
        <v>5</v>
      </c>
      <c r="O98" s="1">
        <v>234</v>
      </c>
      <c r="P98" s="1">
        <v>199</v>
      </c>
      <c r="Q98" s="1">
        <v>7</v>
      </c>
      <c r="R98" s="1">
        <v>427</v>
      </c>
      <c r="S98" s="1">
        <v>336</v>
      </c>
      <c r="T98" s="1">
        <v>12</v>
      </c>
      <c r="U98" s="1">
        <f t="shared" si="46"/>
        <v>6371</v>
      </c>
      <c r="V98" s="1" t="str">
        <f t="shared" si="47"/>
        <v>Paul Visser</v>
      </c>
      <c r="W98" s="18"/>
      <c r="X98" s="20">
        <f t="shared" si="61"/>
        <v>1.333</v>
      </c>
      <c r="Y98" s="10">
        <f t="shared" si="62"/>
        <v>1.2708333333333333</v>
      </c>
      <c r="AA98" t="str">
        <f t="shared" si="49"/>
        <v>Libre</v>
      </c>
      <c r="AB98" t="str">
        <f t="shared" si="50"/>
        <v>BVLoil</v>
      </c>
      <c r="AF98" s="22">
        <f t="shared" si="63"/>
        <v>0</v>
      </c>
      <c r="AG98" s="22">
        <f t="shared" si="64"/>
        <v>1</v>
      </c>
      <c r="AH98" s="22">
        <f t="shared" si="65"/>
        <v>0</v>
      </c>
      <c r="AI98">
        <f>VLOOKUP(Y98,'Moy libre'!$B$5:$E$52,3)</f>
        <v>38</v>
      </c>
      <c r="AJ98">
        <f>VLOOKUP(Y98,'Moy libre'!$H$5:$K$52,3)</f>
        <v>38</v>
      </c>
      <c r="AK98">
        <f>VLOOKUP(Y98,'Moy libre'!$N$5:$Q$52,3)</f>
        <v>38</v>
      </c>
      <c r="AL98">
        <f>VLOOKUP(Y98,'Moy libre'!$T$5:$W$52,3)</f>
        <v>38</v>
      </c>
      <c r="AM98">
        <f>VLOOKUP(Y98,'Moy libre'!$Z$5:$AC$52,3)</f>
        <v>38</v>
      </c>
    </row>
    <row r="99" spans="1:39" x14ac:dyDescent="0.25">
      <c r="A99" s="3">
        <v>6335</v>
      </c>
      <c r="B99" s="2" t="s">
        <v>107</v>
      </c>
      <c r="C99" s="1"/>
      <c r="D99" s="1">
        <v>0.57799999999999996</v>
      </c>
      <c r="E99" s="1" t="s">
        <v>38</v>
      </c>
      <c r="F99" s="1">
        <v>18</v>
      </c>
      <c r="G99" s="9">
        <v>0.53</v>
      </c>
      <c r="H99" s="9">
        <v>0.54500000000000004</v>
      </c>
      <c r="I99" s="1">
        <v>0.54600000000000004</v>
      </c>
      <c r="J99" s="1">
        <v>0.54600000000000004</v>
      </c>
      <c r="K99" s="1">
        <v>18</v>
      </c>
      <c r="L99" s="1">
        <v>163</v>
      </c>
      <c r="M99" s="1">
        <v>299</v>
      </c>
      <c r="N99" s="1">
        <v>11</v>
      </c>
      <c r="O99" s="1">
        <v>105</v>
      </c>
      <c r="P99" s="1">
        <v>191</v>
      </c>
      <c r="Q99" s="1">
        <v>8</v>
      </c>
      <c r="R99" s="1">
        <v>268</v>
      </c>
      <c r="S99" s="1">
        <v>490</v>
      </c>
      <c r="T99" s="1">
        <v>19</v>
      </c>
      <c r="U99" s="1">
        <f t="shared" si="46"/>
        <v>6335</v>
      </c>
      <c r="V99" s="1" t="str">
        <f t="shared" si="47"/>
        <v>Martin Steenkamp</v>
      </c>
      <c r="W99" s="18"/>
      <c r="X99" s="20">
        <f t="shared" si="61"/>
        <v>0.57799999999999996</v>
      </c>
      <c r="Y99" s="10">
        <f t="shared" si="62"/>
        <v>0.54693877551020409</v>
      </c>
      <c r="AA99" t="str">
        <f t="shared" si="49"/>
        <v>Libre</v>
      </c>
      <c r="AB99" t="str">
        <f t="shared" si="50"/>
        <v>BVLoil</v>
      </c>
      <c r="AF99" s="22">
        <f t="shared" si="63"/>
        <v>0</v>
      </c>
      <c r="AG99" s="22">
        <f t="shared" si="64"/>
        <v>1</v>
      </c>
      <c r="AH99" s="22">
        <f t="shared" si="65"/>
        <v>0</v>
      </c>
      <c r="AI99">
        <f>VLOOKUP(Y99,'Moy libre'!$B$5:$E$52,3)</f>
        <v>25</v>
      </c>
      <c r="AJ99">
        <f>VLOOKUP(Y99,'Moy libre'!$H$5:$K$52,3)</f>
        <v>20</v>
      </c>
      <c r="AK99">
        <f>VLOOKUP(Y99,'Moy libre'!$N$5:$Q$52,3)</f>
        <v>18</v>
      </c>
      <c r="AL99">
        <f>VLOOKUP(Y99,'Moy libre'!$T$5:$W$52,3)</f>
        <v>16</v>
      </c>
      <c r="AM99">
        <f>VLOOKUP(Y99,'Moy libre'!$Z$5:$AC$52,3)</f>
        <v>16</v>
      </c>
    </row>
    <row r="100" spans="1:39" x14ac:dyDescent="0.25">
      <c r="A100" s="3">
        <v>6323</v>
      </c>
      <c r="B100" s="2" t="s">
        <v>86</v>
      </c>
      <c r="C100" s="1"/>
      <c r="D100" s="1">
        <v>2.649</v>
      </c>
      <c r="E100" s="1" t="s">
        <v>38</v>
      </c>
      <c r="F100" s="1">
        <v>80</v>
      </c>
      <c r="G100" s="1">
        <v>3.2</v>
      </c>
      <c r="H100" s="9">
        <v>0</v>
      </c>
      <c r="I100" s="9">
        <v>0</v>
      </c>
      <c r="J100" s="1">
        <v>3.2</v>
      </c>
      <c r="K100" s="1">
        <v>100</v>
      </c>
      <c r="L100" s="1">
        <v>80</v>
      </c>
      <c r="M100" s="1">
        <v>25</v>
      </c>
      <c r="N100" s="1">
        <v>1</v>
      </c>
      <c r="O100" s="1">
        <v>0</v>
      </c>
      <c r="P100" s="1">
        <v>0</v>
      </c>
      <c r="Q100" s="1">
        <v>0</v>
      </c>
      <c r="R100" s="1">
        <v>80</v>
      </c>
      <c r="S100" s="1">
        <v>25</v>
      </c>
      <c r="T100" s="1">
        <v>1</v>
      </c>
      <c r="U100" s="1">
        <f t="shared" si="46"/>
        <v>6323</v>
      </c>
      <c r="V100" s="1" t="str">
        <f t="shared" si="47"/>
        <v>Martijn Sanders</v>
      </c>
      <c r="W100" s="18"/>
      <c r="X100" s="20">
        <f t="shared" si="61"/>
        <v>2.649</v>
      </c>
      <c r="Y100" s="10">
        <f t="shared" si="62"/>
        <v>3.2</v>
      </c>
      <c r="AA100" t="str">
        <f t="shared" si="49"/>
        <v>Libre</v>
      </c>
      <c r="AB100" t="str">
        <f t="shared" si="50"/>
        <v>BVLoil</v>
      </c>
      <c r="AF100" s="22">
        <f t="shared" si="63"/>
        <v>1</v>
      </c>
      <c r="AG100" s="22">
        <f t="shared" si="64"/>
        <v>0</v>
      </c>
      <c r="AH100" s="22">
        <f t="shared" si="65"/>
        <v>0</v>
      </c>
      <c r="AI100">
        <f>VLOOKUP(Y100,'Moy libre'!$B$5:$E$52,3)</f>
        <v>100</v>
      </c>
      <c r="AJ100">
        <f>VLOOKUP(Y100,'Moy libre'!$H$5:$K$52,3)</f>
        <v>100</v>
      </c>
      <c r="AK100">
        <f>VLOOKUP(Y100,'Moy libre'!$N$5:$Q$52,3)</f>
        <v>100</v>
      </c>
      <c r="AL100">
        <f>VLOOKUP(Y100,'Moy libre'!$T$5:$W$52,3)</f>
        <v>100</v>
      </c>
      <c r="AM100">
        <f>VLOOKUP(Y100,'Moy libre'!$Z$5:$AC$52,3)</f>
        <v>100</v>
      </c>
    </row>
    <row r="101" spans="1:39" x14ac:dyDescent="0.25">
      <c r="A101" s="3">
        <v>6311</v>
      </c>
      <c r="B101" s="2" t="s">
        <v>108</v>
      </c>
      <c r="C101" s="1"/>
      <c r="D101" s="1">
        <v>1.0189999999999999</v>
      </c>
      <c r="E101" s="1" t="s">
        <v>38</v>
      </c>
      <c r="F101" s="1">
        <v>32</v>
      </c>
      <c r="G101" s="9">
        <v>0.98699999999999999</v>
      </c>
      <c r="H101" s="9">
        <v>0.97199999999999998</v>
      </c>
      <c r="I101" s="1">
        <v>1.044</v>
      </c>
      <c r="J101" s="1">
        <v>1.044</v>
      </c>
      <c r="K101" s="1">
        <v>32</v>
      </c>
      <c r="L101" s="1">
        <v>246</v>
      </c>
      <c r="M101" s="1">
        <v>253</v>
      </c>
      <c r="N101" s="1">
        <v>10</v>
      </c>
      <c r="O101" s="1">
        <v>265</v>
      </c>
      <c r="P101" s="1">
        <v>236</v>
      </c>
      <c r="Q101" s="1">
        <v>8</v>
      </c>
      <c r="R101" s="1">
        <v>511</v>
      </c>
      <c r="S101" s="1">
        <v>489</v>
      </c>
      <c r="T101" s="1">
        <v>18</v>
      </c>
      <c r="U101" s="1">
        <f t="shared" si="46"/>
        <v>6311</v>
      </c>
      <c r="V101" s="1" t="str">
        <f t="shared" si="47"/>
        <v>Wilco de Reus</v>
      </c>
      <c r="W101" s="18"/>
      <c r="X101" s="20">
        <f t="shared" si="61"/>
        <v>1.0189999999999999</v>
      </c>
      <c r="Y101" s="10">
        <f t="shared" si="62"/>
        <v>1.0449897750511248</v>
      </c>
      <c r="AA101" t="str">
        <f t="shared" si="49"/>
        <v>Libre</v>
      </c>
      <c r="AB101" t="str">
        <f t="shared" si="50"/>
        <v>BVLoil</v>
      </c>
      <c r="AF101" s="22">
        <f t="shared" si="63"/>
        <v>1</v>
      </c>
      <c r="AG101" s="22">
        <f t="shared" si="64"/>
        <v>0</v>
      </c>
      <c r="AH101" s="22">
        <f t="shared" si="65"/>
        <v>0</v>
      </c>
      <c r="AI101">
        <f>VLOOKUP(Y101,'Moy libre'!$B$5:$E$52,3)</f>
        <v>32</v>
      </c>
      <c r="AJ101">
        <f>VLOOKUP(Y101,'Moy libre'!$H$5:$K$52,3)</f>
        <v>32</v>
      </c>
      <c r="AK101">
        <f>VLOOKUP(Y101,'Moy libre'!$N$5:$Q$52,3)</f>
        <v>32</v>
      </c>
      <c r="AL101">
        <f>VLOOKUP(Y101,'Moy libre'!$T$5:$W$52,3)</f>
        <v>32</v>
      </c>
      <c r="AM101">
        <f>VLOOKUP(Y101,'Moy libre'!$Z$5:$AC$52,3)</f>
        <v>32</v>
      </c>
    </row>
    <row r="102" spans="1:39" x14ac:dyDescent="0.25">
      <c r="A102" s="3">
        <v>6183</v>
      </c>
      <c r="B102" s="2" t="s">
        <v>89</v>
      </c>
      <c r="C102" s="1"/>
      <c r="D102" s="1">
        <v>1.397</v>
      </c>
      <c r="E102" s="1" t="s">
        <v>38</v>
      </c>
      <c r="F102" s="1">
        <v>41</v>
      </c>
      <c r="G102" s="1">
        <v>1.528</v>
      </c>
      <c r="H102" s="9">
        <v>1.3180000000000001</v>
      </c>
      <c r="I102" s="9">
        <v>1.381</v>
      </c>
      <c r="J102" s="1">
        <v>1.528</v>
      </c>
      <c r="K102" s="1">
        <v>48</v>
      </c>
      <c r="L102" s="1">
        <v>385</v>
      </c>
      <c r="M102" s="1">
        <v>292</v>
      </c>
      <c r="N102" s="1">
        <v>11</v>
      </c>
      <c r="O102" s="1">
        <v>191</v>
      </c>
      <c r="P102" s="1">
        <v>125</v>
      </c>
      <c r="Q102" s="1">
        <v>5</v>
      </c>
      <c r="R102" s="1">
        <v>576</v>
      </c>
      <c r="S102" s="1">
        <v>417</v>
      </c>
      <c r="T102" s="1">
        <v>16</v>
      </c>
      <c r="U102" s="1">
        <f t="shared" si="46"/>
        <v>6183</v>
      </c>
      <c r="V102" s="1" t="str">
        <f t="shared" si="47"/>
        <v>Geert Jansen S</v>
      </c>
      <c r="W102" s="18"/>
      <c r="X102" s="20">
        <f t="shared" si="61"/>
        <v>1.397</v>
      </c>
      <c r="Y102" s="10">
        <f t="shared" si="62"/>
        <v>1.3812949640287771</v>
      </c>
      <c r="AA102" t="str">
        <f t="shared" si="49"/>
        <v>Libre</v>
      </c>
      <c r="AB102" t="str">
        <f t="shared" si="50"/>
        <v>BVLoil</v>
      </c>
      <c r="AF102" s="22">
        <f t="shared" si="63"/>
        <v>0</v>
      </c>
      <c r="AG102" s="22">
        <f t="shared" si="64"/>
        <v>1</v>
      </c>
      <c r="AH102" s="22">
        <f t="shared" si="65"/>
        <v>0</v>
      </c>
      <c r="AI102">
        <f>VLOOKUP(Y102,'Moy libre'!$B$5:$E$52,3)</f>
        <v>41</v>
      </c>
      <c r="AJ102">
        <f>VLOOKUP(Y102,'Moy libre'!$H$5:$K$52,3)</f>
        <v>41</v>
      </c>
      <c r="AK102">
        <f>VLOOKUP(Y102,'Moy libre'!$N$5:$Q$52,3)</f>
        <v>41</v>
      </c>
      <c r="AL102">
        <f>VLOOKUP(Y102,'Moy libre'!$T$5:$W$52,3)</f>
        <v>41</v>
      </c>
      <c r="AM102">
        <f>VLOOKUP(Y102,'Moy libre'!$Z$5:$AC$52,3)</f>
        <v>41</v>
      </c>
    </row>
    <row r="103" spans="1:39" x14ac:dyDescent="0.25">
      <c r="A103" s="3">
        <v>6157</v>
      </c>
      <c r="B103" s="2" t="s">
        <v>109</v>
      </c>
      <c r="C103" s="1"/>
      <c r="D103" s="1">
        <v>0.61799999999999999</v>
      </c>
      <c r="E103" s="1" t="s">
        <v>38</v>
      </c>
      <c r="F103" s="1">
        <v>19</v>
      </c>
      <c r="G103" s="9">
        <v>0.51400000000000001</v>
      </c>
      <c r="H103" s="1">
        <v>0.66900000000000004</v>
      </c>
      <c r="I103" s="9">
        <v>0.59299999999999997</v>
      </c>
      <c r="J103" s="1">
        <v>0.66900000000000004</v>
      </c>
      <c r="K103" s="1">
        <v>19</v>
      </c>
      <c r="L103" s="1">
        <v>164</v>
      </c>
      <c r="M103" s="1">
        <v>245</v>
      </c>
      <c r="N103" s="1">
        <v>9</v>
      </c>
      <c r="O103" s="1">
        <v>121</v>
      </c>
      <c r="P103" s="1">
        <v>235</v>
      </c>
      <c r="Q103" s="1">
        <v>8</v>
      </c>
      <c r="R103" s="1">
        <v>285</v>
      </c>
      <c r="S103" s="1">
        <v>480</v>
      </c>
      <c r="T103" s="1">
        <v>17</v>
      </c>
      <c r="U103" s="1">
        <f t="shared" si="46"/>
        <v>6157</v>
      </c>
      <c r="V103" s="1" t="str">
        <f t="shared" si="47"/>
        <v>Geert Heijmen</v>
      </c>
      <c r="W103" s="18"/>
      <c r="X103" s="20">
        <f t="shared" si="61"/>
        <v>0.61799999999999999</v>
      </c>
      <c r="Y103" s="10">
        <f t="shared" si="62"/>
        <v>0.59375</v>
      </c>
      <c r="AA103" t="str">
        <f t="shared" si="49"/>
        <v>Libre</v>
      </c>
      <c r="AB103" t="str">
        <f t="shared" si="50"/>
        <v>BVLoil</v>
      </c>
      <c r="AF103" s="22">
        <f t="shared" si="63"/>
        <v>0</v>
      </c>
      <c r="AG103" s="22">
        <f t="shared" si="64"/>
        <v>1</v>
      </c>
      <c r="AH103" s="22">
        <f t="shared" si="65"/>
        <v>0</v>
      </c>
      <c r="AI103">
        <f>VLOOKUP(Y103,'Moy libre'!$B$5:$E$52,3)</f>
        <v>25</v>
      </c>
      <c r="AJ103">
        <f>VLOOKUP(Y103,'Moy libre'!$H$5:$K$52,3)</f>
        <v>20</v>
      </c>
      <c r="AK103">
        <f>VLOOKUP(Y103,'Moy libre'!$N$5:$Q$52,3)</f>
        <v>18</v>
      </c>
      <c r="AL103">
        <f>VLOOKUP(Y103,'Moy libre'!$T$5:$W$52,3)</f>
        <v>16</v>
      </c>
      <c r="AM103">
        <f>VLOOKUP(Y103,'Moy libre'!$Z$5:$AC$52,3)</f>
        <v>16</v>
      </c>
    </row>
    <row r="104" spans="1:39" x14ac:dyDescent="0.25">
      <c r="A104" s="3">
        <v>6152</v>
      </c>
      <c r="B104" s="2" t="s">
        <v>110</v>
      </c>
      <c r="C104" s="1"/>
      <c r="D104" s="1">
        <v>1.2370000000000001</v>
      </c>
      <c r="E104" s="1" t="s">
        <v>38</v>
      </c>
      <c r="F104" s="1">
        <v>38</v>
      </c>
      <c r="G104" s="9">
        <v>1.02</v>
      </c>
      <c r="H104" s="1">
        <v>1.2669999999999999</v>
      </c>
      <c r="I104" s="9">
        <v>1.147</v>
      </c>
      <c r="J104" s="1">
        <v>1.2669999999999999</v>
      </c>
      <c r="K104" s="1">
        <v>38</v>
      </c>
      <c r="L104" s="1">
        <v>251</v>
      </c>
      <c r="M104" s="1">
        <v>198</v>
      </c>
      <c r="N104" s="1">
        <v>7</v>
      </c>
      <c r="O104" s="1">
        <v>216</v>
      </c>
      <c r="P104" s="1">
        <v>209</v>
      </c>
      <c r="Q104" s="1">
        <v>7</v>
      </c>
      <c r="R104" s="1">
        <v>467</v>
      </c>
      <c r="S104" s="1">
        <v>407</v>
      </c>
      <c r="T104" s="1">
        <v>14</v>
      </c>
      <c r="U104" s="1">
        <f t="shared" si="46"/>
        <v>6152</v>
      </c>
      <c r="V104" s="1" t="str">
        <f t="shared" si="47"/>
        <v>Jozef Heymen</v>
      </c>
      <c r="W104" s="18"/>
      <c r="X104" s="20">
        <f t="shared" si="61"/>
        <v>1.2370000000000001</v>
      </c>
      <c r="Y104" s="10">
        <f t="shared" si="62"/>
        <v>1.1474201474201475</v>
      </c>
      <c r="AA104" t="str">
        <f t="shared" si="49"/>
        <v>Libre</v>
      </c>
      <c r="AB104" t="str">
        <f t="shared" si="50"/>
        <v>BVLoil</v>
      </c>
      <c r="AF104" s="22">
        <f t="shared" si="63"/>
        <v>0</v>
      </c>
      <c r="AG104" s="22">
        <f t="shared" si="64"/>
        <v>1</v>
      </c>
      <c r="AH104" s="22">
        <f t="shared" si="65"/>
        <v>0</v>
      </c>
      <c r="AI104">
        <f>VLOOKUP(Y104,'Moy libre'!$B$5:$E$52,3)</f>
        <v>35</v>
      </c>
      <c r="AJ104">
        <f>VLOOKUP(Y104,'Moy libre'!$H$5:$K$52,3)</f>
        <v>35</v>
      </c>
      <c r="AK104">
        <f>VLOOKUP(Y104,'Moy libre'!$N$5:$Q$52,3)</f>
        <v>35</v>
      </c>
      <c r="AL104">
        <f>VLOOKUP(Y104,'Moy libre'!$T$5:$W$52,3)</f>
        <v>35</v>
      </c>
      <c r="AM104">
        <f>VLOOKUP(Y104,'Moy libre'!$Z$5:$AC$52,3)</f>
        <v>35</v>
      </c>
    </row>
    <row r="105" spans="1:39" x14ac:dyDescent="0.25">
      <c r="A105" s="3">
        <v>6145</v>
      </c>
      <c r="B105" s="2" t="s">
        <v>111</v>
      </c>
      <c r="C105" s="1"/>
      <c r="D105" s="1">
        <v>1.03</v>
      </c>
      <c r="E105" s="1" t="s">
        <v>38</v>
      </c>
      <c r="F105" s="1">
        <v>32</v>
      </c>
      <c r="G105" s="9">
        <v>1.048</v>
      </c>
      <c r="H105" s="1">
        <v>1.194</v>
      </c>
      <c r="I105" s="9">
        <v>1.1499999999999999</v>
      </c>
      <c r="J105" s="1">
        <v>1.194</v>
      </c>
      <c r="K105" s="1">
        <v>35</v>
      </c>
      <c r="L105" s="1">
        <v>325</v>
      </c>
      <c r="M105" s="1">
        <v>272</v>
      </c>
      <c r="N105" s="1">
        <v>11</v>
      </c>
      <c r="O105" s="1">
        <v>181</v>
      </c>
      <c r="P105" s="1">
        <v>168</v>
      </c>
      <c r="Q105" s="1">
        <v>6</v>
      </c>
      <c r="R105" s="1">
        <v>506</v>
      </c>
      <c r="S105" s="1">
        <v>440</v>
      </c>
      <c r="T105" s="1">
        <v>17</v>
      </c>
      <c r="U105" s="1">
        <f t="shared" si="46"/>
        <v>6145</v>
      </c>
      <c r="V105" s="1" t="str">
        <f t="shared" si="47"/>
        <v>Tinus Heymen</v>
      </c>
      <c r="W105" s="18"/>
      <c r="X105" s="20">
        <f t="shared" si="61"/>
        <v>1.03</v>
      </c>
      <c r="Y105" s="10">
        <f t="shared" si="62"/>
        <v>1.1499999999999999</v>
      </c>
      <c r="AA105" t="str">
        <f t="shared" si="49"/>
        <v>Libre</v>
      </c>
      <c r="AB105" t="str">
        <f t="shared" si="50"/>
        <v>BVLoil</v>
      </c>
      <c r="AF105" s="22">
        <f t="shared" si="63"/>
        <v>1</v>
      </c>
      <c r="AG105" s="22">
        <f t="shared" si="64"/>
        <v>0</v>
      </c>
      <c r="AH105" s="22">
        <f t="shared" si="65"/>
        <v>0</v>
      </c>
      <c r="AI105">
        <f>VLOOKUP(Y105,'Moy libre'!$B$5:$E$52,3)</f>
        <v>35</v>
      </c>
      <c r="AJ105">
        <f>VLOOKUP(Y105,'Moy libre'!$H$5:$K$52,3)</f>
        <v>35</v>
      </c>
      <c r="AK105">
        <f>VLOOKUP(Y105,'Moy libre'!$N$5:$Q$52,3)</f>
        <v>35</v>
      </c>
      <c r="AL105">
        <f>VLOOKUP(Y105,'Moy libre'!$T$5:$W$52,3)</f>
        <v>35</v>
      </c>
      <c r="AM105">
        <f>VLOOKUP(Y105,'Moy libre'!$Z$5:$AC$52,3)</f>
        <v>35</v>
      </c>
    </row>
    <row r="106" spans="1:39" x14ac:dyDescent="0.25">
      <c r="A106" s="3">
        <v>6105</v>
      </c>
      <c r="B106" s="2" t="s">
        <v>92</v>
      </c>
      <c r="C106" s="1"/>
      <c r="D106" s="1">
        <v>2.1419999999999999</v>
      </c>
      <c r="E106" s="1" t="s">
        <v>38</v>
      </c>
      <c r="F106" s="1">
        <v>68</v>
      </c>
      <c r="G106" s="9">
        <v>0</v>
      </c>
      <c r="H106" s="9">
        <v>0</v>
      </c>
      <c r="I106" s="9">
        <v>0</v>
      </c>
      <c r="J106" s="1">
        <v>0</v>
      </c>
      <c r="K106" s="1">
        <v>68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f t="shared" si="46"/>
        <v>6105</v>
      </c>
      <c r="V106" s="1" t="str">
        <f t="shared" si="47"/>
        <v>Sander Ebbing</v>
      </c>
      <c r="W106" s="18"/>
      <c r="X106" s="20">
        <f t="shared" si="61"/>
        <v>2.1419999999999999</v>
      </c>
      <c r="Y106" s="10">
        <f t="shared" si="62"/>
        <v>2.1419999999999999</v>
      </c>
      <c r="AA106" t="str">
        <f t="shared" si="49"/>
        <v>Libre</v>
      </c>
      <c r="AB106" t="str">
        <f t="shared" si="50"/>
        <v>BVLoil</v>
      </c>
      <c r="AF106" s="22">
        <f t="shared" si="63"/>
        <v>0</v>
      </c>
      <c r="AG106" s="22">
        <f t="shared" si="64"/>
        <v>0</v>
      </c>
      <c r="AH106" s="22">
        <f t="shared" si="65"/>
        <v>1</v>
      </c>
      <c r="AI106">
        <f>VLOOKUP(Y106,'Moy libre'!$B$5:$E$52,3)</f>
        <v>68</v>
      </c>
      <c r="AJ106">
        <f>VLOOKUP(Y106,'Moy libre'!$H$5:$K$52,3)</f>
        <v>68</v>
      </c>
      <c r="AK106">
        <f>VLOOKUP(Y106,'Moy libre'!$N$5:$Q$52,3)</f>
        <v>68</v>
      </c>
      <c r="AL106">
        <f>VLOOKUP(Y106,'Moy libre'!$T$5:$W$52,3)</f>
        <v>68</v>
      </c>
      <c r="AM106">
        <f>VLOOKUP(Y106,'Moy libre'!$Z$5:$AC$52,3)</f>
        <v>68</v>
      </c>
    </row>
    <row r="107" spans="1:39" x14ac:dyDescent="0.25">
      <c r="A107" s="3">
        <v>6091</v>
      </c>
      <c r="B107" s="2" t="s">
        <v>112</v>
      </c>
      <c r="C107" s="1"/>
      <c r="D107" s="1">
        <v>0.62</v>
      </c>
      <c r="E107" s="1" t="s">
        <v>38</v>
      </c>
      <c r="F107" s="1">
        <v>19</v>
      </c>
      <c r="G107" s="9">
        <v>0.53</v>
      </c>
      <c r="H107" s="1">
        <v>0.69399999999999995</v>
      </c>
      <c r="I107" s="9">
        <v>0.61899999999999999</v>
      </c>
      <c r="J107" s="1">
        <v>0.69399999999999995</v>
      </c>
      <c r="K107" s="1">
        <v>19</v>
      </c>
      <c r="L107" s="1">
        <v>186</v>
      </c>
      <c r="M107" s="1">
        <v>268</v>
      </c>
      <c r="N107" s="1">
        <v>10</v>
      </c>
      <c r="O107" s="1">
        <v>107</v>
      </c>
      <c r="P107" s="1">
        <v>205</v>
      </c>
      <c r="Q107" s="1">
        <v>7</v>
      </c>
      <c r="R107" s="1">
        <v>293</v>
      </c>
      <c r="S107" s="1">
        <v>473</v>
      </c>
      <c r="T107" s="1">
        <v>17</v>
      </c>
      <c r="U107" s="1">
        <f t="shared" si="46"/>
        <v>6091</v>
      </c>
      <c r="V107" s="1" t="str">
        <f t="shared" si="47"/>
        <v>Harry Damen</v>
      </c>
      <c r="W107" s="18"/>
      <c r="X107" s="20">
        <f t="shared" si="61"/>
        <v>0.62</v>
      </c>
      <c r="Y107" s="10">
        <f t="shared" si="62"/>
        <v>0.61945031712473575</v>
      </c>
      <c r="AA107" t="str">
        <f t="shared" si="49"/>
        <v>Libre</v>
      </c>
      <c r="AB107" t="str">
        <f t="shared" si="50"/>
        <v>BVLoil</v>
      </c>
      <c r="AF107" s="22">
        <f t="shared" si="63"/>
        <v>0</v>
      </c>
      <c r="AG107" s="22">
        <f t="shared" si="64"/>
        <v>1</v>
      </c>
      <c r="AH107" s="22">
        <f t="shared" si="65"/>
        <v>0</v>
      </c>
      <c r="AI107">
        <f>VLOOKUP(Y107,'Moy libre'!$B$5:$E$52,3)</f>
        <v>25</v>
      </c>
      <c r="AJ107">
        <f>VLOOKUP(Y107,'Moy libre'!$H$5:$K$52,3)</f>
        <v>20</v>
      </c>
      <c r="AK107">
        <f>VLOOKUP(Y107,'Moy libre'!$N$5:$Q$52,3)</f>
        <v>19</v>
      </c>
      <c r="AL107">
        <f>VLOOKUP(Y107,'Moy libre'!$T$5:$W$52,3)</f>
        <v>19</v>
      </c>
      <c r="AM107">
        <f>VLOOKUP(Y107,'Moy libre'!$Z$5:$AC$52,3)</f>
        <v>19</v>
      </c>
    </row>
    <row r="108" spans="1:39" x14ac:dyDescent="0.25">
      <c r="A108" s="3">
        <v>6087</v>
      </c>
      <c r="B108" s="2" t="s">
        <v>113</v>
      </c>
      <c r="C108" s="1"/>
      <c r="D108" s="1">
        <v>1.091</v>
      </c>
      <c r="E108" s="1" t="s">
        <v>38</v>
      </c>
      <c r="F108" s="1">
        <v>32</v>
      </c>
      <c r="G108" s="1">
        <v>1.157</v>
      </c>
      <c r="H108" s="9">
        <v>0.75600000000000001</v>
      </c>
      <c r="I108" s="9">
        <v>0.91</v>
      </c>
      <c r="J108" s="1">
        <v>1.157</v>
      </c>
      <c r="K108" s="1">
        <v>35</v>
      </c>
      <c r="L108" s="1">
        <v>115</v>
      </c>
      <c r="M108" s="1">
        <v>152</v>
      </c>
      <c r="N108" s="1">
        <v>5</v>
      </c>
      <c r="O108" s="1">
        <v>110</v>
      </c>
      <c r="P108" s="1">
        <v>95</v>
      </c>
      <c r="Q108" s="1">
        <v>5</v>
      </c>
      <c r="R108" s="1">
        <v>225</v>
      </c>
      <c r="S108" s="1">
        <v>247</v>
      </c>
      <c r="T108" s="1">
        <v>10</v>
      </c>
      <c r="U108" s="1">
        <f t="shared" si="46"/>
        <v>6087</v>
      </c>
      <c r="V108" s="1" t="str">
        <f t="shared" si="47"/>
        <v>Edwin Damen</v>
      </c>
      <c r="W108" s="18"/>
      <c r="X108" s="20">
        <f t="shared" si="61"/>
        <v>1.091</v>
      </c>
      <c r="Y108" s="10">
        <f t="shared" si="62"/>
        <v>0.91093117408906887</v>
      </c>
      <c r="AA108" t="str">
        <f t="shared" si="49"/>
        <v>Libre</v>
      </c>
      <c r="AB108" t="str">
        <f t="shared" si="50"/>
        <v>BVLoil</v>
      </c>
      <c r="AF108" s="22">
        <f t="shared" si="63"/>
        <v>0</v>
      </c>
      <c r="AG108" s="22">
        <f t="shared" si="64"/>
        <v>1</v>
      </c>
      <c r="AH108" s="22">
        <f t="shared" si="65"/>
        <v>0</v>
      </c>
      <c r="AI108">
        <f>VLOOKUP(Y108,'Moy libre'!$B$5:$E$52,3)</f>
        <v>28</v>
      </c>
      <c r="AJ108">
        <f>VLOOKUP(Y108,'Moy libre'!$H$5:$K$52,3)</f>
        <v>28</v>
      </c>
      <c r="AK108">
        <f>VLOOKUP(Y108,'Moy libre'!$N$5:$Q$52,3)</f>
        <v>28</v>
      </c>
      <c r="AL108">
        <f>VLOOKUP(Y108,'Moy libre'!$T$5:$W$52,3)</f>
        <v>28</v>
      </c>
      <c r="AM108">
        <f>VLOOKUP(Y108,'Moy libre'!$Z$5:$AC$52,3)</f>
        <v>28</v>
      </c>
    </row>
    <row r="109" spans="1:39" x14ac:dyDescent="0.25">
      <c r="A109" s="3">
        <v>6086</v>
      </c>
      <c r="B109" s="2" t="s">
        <v>93</v>
      </c>
      <c r="C109" s="1"/>
      <c r="D109" s="1">
        <v>1.1970000000000001</v>
      </c>
      <c r="E109" s="1" t="s">
        <v>38</v>
      </c>
      <c r="F109" s="1">
        <v>35</v>
      </c>
      <c r="G109" s="9">
        <v>1.258</v>
      </c>
      <c r="H109" s="9">
        <v>1.2789999999999999</v>
      </c>
      <c r="I109" s="1">
        <v>1.2809999999999999</v>
      </c>
      <c r="J109" s="1">
        <v>1.2809999999999999</v>
      </c>
      <c r="K109" s="1">
        <v>38</v>
      </c>
      <c r="L109" s="1">
        <v>302</v>
      </c>
      <c r="M109" s="1">
        <v>236</v>
      </c>
      <c r="N109" s="1">
        <v>10</v>
      </c>
      <c r="O109" s="1">
        <v>221</v>
      </c>
      <c r="P109" s="1">
        <v>172</v>
      </c>
      <c r="Q109" s="1">
        <v>7</v>
      </c>
      <c r="R109" s="1">
        <v>523</v>
      </c>
      <c r="S109" s="1">
        <v>408</v>
      </c>
      <c r="T109" s="1">
        <v>17</v>
      </c>
      <c r="U109" s="1">
        <f t="shared" si="46"/>
        <v>6086</v>
      </c>
      <c r="V109" s="1" t="str">
        <f t="shared" si="47"/>
        <v>Bernie Damen</v>
      </c>
      <c r="W109" s="18"/>
      <c r="X109" s="20">
        <f t="shared" si="61"/>
        <v>1.1970000000000001</v>
      </c>
      <c r="Y109" s="10">
        <f t="shared" si="62"/>
        <v>1.2818627450980393</v>
      </c>
      <c r="AA109" t="str">
        <f t="shared" si="49"/>
        <v>Libre</v>
      </c>
      <c r="AB109" t="str">
        <f t="shared" si="50"/>
        <v>BVLoil</v>
      </c>
      <c r="AF109" s="22">
        <f t="shared" si="63"/>
        <v>1</v>
      </c>
      <c r="AG109" s="22">
        <f t="shared" si="64"/>
        <v>0</v>
      </c>
      <c r="AH109" s="22">
        <f t="shared" si="65"/>
        <v>0</v>
      </c>
      <c r="AI109">
        <f>VLOOKUP(Y109,'Moy libre'!$B$5:$E$52,3)</f>
        <v>38</v>
      </c>
      <c r="AJ109">
        <f>VLOOKUP(Y109,'Moy libre'!$H$5:$K$52,3)</f>
        <v>38</v>
      </c>
      <c r="AK109">
        <f>VLOOKUP(Y109,'Moy libre'!$N$5:$Q$52,3)</f>
        <v>38</v>
      </c>
      <c r="AL109">
        <f>VLOOKUP(Y109,'Moy libre'!$T$5:$W$52,3)</f>
        <v>38</v>
      </c>
      <c r="AM109">
        <f>VLOOKUP(Y109,'Moy libre'!$Z$5:$AC$52,3)</f>
        <v>38</v>
      </c>
    </row>
    <row r="110" spans="1:39" x14ac:dyDescent="0.25">
      <c r="A110" s="3">
        <v>6052</v>
      </c>
      <c r="B110" s="2" t="s">
        <v>94</v>
      </c>
      <c r="C110" s="1"/>
      <c r="D110" s="1">
        <v>1.1539999999999999</v>
      </c>
      <c r="E110" s="1" t="s">
        <v>38</v>
      </c>
      <c r="F110" s="1">
        <v>35</v>
      </c>
      <c r="G110" s="9">
        <v>1.1859999999999999</v>
      </c>
      <c r="H110" s="9">
        <v>1.2130000000000001</v>
      </c>
      <c r="I110" s="1">
        <v>1.2430000000000001</v>
      </c>
      <c r="J110" s="1">
        <v>1.2430000000000001</v>
      </c>
      <c r="K110" s="1">
        <v>38</v>
      </c>
      <c r="L110" s="1">
        <v>278</v>
      </c>
      <c r="M110" s="1">
        <v>229</v>
      </c>
      <c r="N110" s="1">
        <v>10</v>
      </c>
      <c r="O110" s="1">
        <v>324</v>
      </c>
      <c r="P110" s="1">
        <v>255</v>
      </c>
      <c r="Q110" s="1">
        <v>9</v>
      </c>
      <c r="R110" s="1">
        <v>602</v>
      </c>
      <c r="S110" s="1">
        <v>484</v>
      </c>
      <c r="T110" s="1">
        <v>19</v>
      </c>
      <c r="U110" s="1">
        <f t="shared" si="46"/>
        <v>6052</v>
      </c>
      <c r="V110" s="1" t="str">
        <f t="shared" si="47"/>
        <v>Robin Buiting</v>
      </c>
      <c r="W110" s="18"/>
      <c r="X110" s="20">
        <f t="shared" si="61"/>
        <v>1.1539999999999999</v>
      </c>
      <c r="Y110" s="10">
        <f t="shared" si="62"/>
        <v>1.2438016528925619</v>
      </c>
      <c r="AA110" t="str">
        <f t="shared" si="49"/>
        <v>Libre</v>
      </c>
      <c r="AB110" t="str">
        <f t="shared" si="50"/>
        <v>BVLoil</v>
      </c>
      <c r="AF110" s="22">
        <f t="shared" si="63"/>
        <v>1</v>
      </c>
      <c r="AG110" s="22">
        <f t="shared" si="64"/>
        <v>0</v>
      </c>
      <c r="AH110" s="22">
        <f t="shared" si="65"/>
        <v>0</v>
      </c>
      <c r="AI110">
        <f>VLOOKUP(Y110,'Moy libre'!$B$5:$E$52,3)</f>
        <v>38</v>
      </c>
      <c r="AJ110">
        <f>VLOOKUP(Y110,'Moy libre'!$H$5:$K$52,3)</f>
        <v>38</v>
      </c>
      <c r="AK110">
        <f>VLOOKUP(Y110,'Moy libre'!$N$5:$Q$52,3)</f>
        <v>38</v>
      </c>
      <c r="AL110">
        <f>VLOOKUP(Y110,'Moy libre'!$T$5:$W$52,3)</f>
        <v>38</v>
      </c>
      <c r="AM110">
        <f>VLOOKUP(Y110,'Moy libre'!$Z$5:$AC$52,3)</f>
        <v>38</v>
      </c>
    </row>
    <row r="111" spans="1:39" x14ac:dyDescent="0.25">
      <c r="A111" s="3">
        <v>6015</v>
      </c>
      <c r="B111" s="2" t="s">
        <v>95</v>
      </c>
      <c r="C111" s="1"/>
      <c r="D111" s="1">
        <v>1.508</v>
      </c>
      <c r="E111" s="1" t="s">
        <v>38</v>
      </c>
      <c r="F111" s="1">
        <v>48</v>
      </c>
      <c r="G111" s="1">
        <v>1.7529999999999999</v>
      </c>
      <c r="H111" s="9">
        <v>1.5620000000000001</v>
      </c>
      <c r="I111" s="9">
        <v>1.5620000000000001</v>
      </c>
      <c r="J111" s="1">
        <v>1.7529999999999999</v>
      </c>
      <c r="K111" s="1">
        <v>54</v>
      </c>
      <c r="L111" s="1">
        <v>439</v>
      </c>
      <c r="M111" s="1">
        <v>281</v>
      </c>
      <c r="N111" s="1">
        <v>11</v>
      </c>
      <c r="O111" s="1">
        <v>283</v>
      </c>
      <c r="P111" s="1">
        <v>181</v>
      </c>
      <c r="Q111" s="1">
        <v>7</v>
      </c>
      <c r="R111" s="1">
        <v>722</v>
      </c>
      <c r="S111" s="1">
        <v>462</v>
      </c>
      <c r="T111" s="1">
        <v>18</v>
      </c>
      <c r="U111" s="1">
        <f t="shared" si="46"/>
        <v>6015</v>
      </c>
      <c r="V111" s="1" t="str">
        <f t="shared" si="47"/>
        <v>Johnny Buiting</v>
      </c>
      <c r="W111" s="18"/>
      <c r="X111" s="20">
        <f t="shared" si="61"/>
        <v>1.508</v>
      </c>
      <c r="Y111" s="10">
        <f t="shared" si="62"/>
        <v>1.5627705627705628</v>
      </c>
      <c r="AA111" t="str">
        <f t="shared" si="49"/>
        <v>Libre</v>
      </c>
      <c r="AB111" t="str">
        <f t="shared" si="50"/>
        <v>BVLoil</v>
      </c>
      <c r="AF111" s="22">
        <f t="shared" si="63"/>
        <v>1</v>
      </c>
      <c r="AG111" s="22">
        <f t="shared" si="64"/>
        <v>0</v>
      </c>
      <c r="AH111" s="22">
        <f t="shared" si="65"/>
        <v>0</v>
      </c>
      <c r="AI111">
        <f>VLOOKUP(Y111,'Moy libre'!$B$5:$E$52,3)</f>
        <v>48</v>
      </c>
      <c r="AJ111">
        <f>VLOOKUP(Y111,'Moy libre'!$H$5:$K$52,3)</f>
        <v>48</v>
      </c>
      <c r="AK111">
        <f>VLOOKUP(Y111,'Moy libre'!$N$5:$Q$52,3)</f>
        <v>48</v>
      </c>
      <c r="AL111">
        <f>VLOOKUP(Y111,'Moy libre'!$T$5:$W$52,3)</f>
        <v>48</v>
      </c>
      <c r="AM111">
        <f>VLOOKUP(Y111,'Moy libre'!$Z$5:$AC$52,3)</f>
        <v>48</v>
      </c>
    </row>
    <row r="113" spans="1:39" ht="21" x14ac:dyDescent="0.4">
      <c r="A113" s="8" t="s">
        <v>114</v>
      </c>
    </row>
    <row r="115" spans="1:39" x14ac:dyDescent="0.25">
      <c r="A115" s="2" t="s">
        <v>4</v>
      </c>
      <c r="B115" s="2" t="s">
        <v>5</v>
      </c>
      <c r="D115" s="1" t="s">
        <v>6</v>
      </c>
      <c r="E115" s="1" t="s">
        <v>7</v>
      </c>
      <c r="F115" s="1" t="s">
        <v>8</v>
      </c>
      <c r="G115" s="1" t="s">
        <v>9</v>
      </c>
      <c r="H115" s="1" t="s">
        <v>10</v>
      </c>
      <c r="I115" s="1" t="s">
        <v>11</v>
      </c>
      <c r="J115" s="1" t="s">
        <v>12</v>
      </c>
      <c r="L115" s="1" t="s">
        <v>13</v>
      </c>
      <c r="M115" s="1" t="s">
        <v>14</v>
      </c>
      <c r="N115" s="1" t="s">
        <v>15</v>
      </c>
      <c r="O115" s="1" t="s">
        <v>16</v>
      </c>
      <c r="P115" s="1" t="s">
        <v>17</v>
      </c>
      <c r="Q115" s="1" t="s">
        <v>18</v>
      </c>
      <c r="R115" s="1" t="s">
        <v>19</v>
      </c>
      <c r="S115" s="1" t="s">
        <v>20</v>
      </c>
      <c r="T115" s="1" t="s">
        <v>21</v>
      </c>
      <c r="U115" s="1"/>
      <c r="V115" s="1"/>
      <c r="W115" s="18"/>
      <c r="X115" s="20"/>
    </row>
    <row r="116" spans="1:39" x14ac:dyDescent="0.25">
      <c r="A116" s="3">
        <v>6533</v>
      </c>
      <c r="B116" s="2" t="s">
        <v>115</v>
      </c>
      <c r="C116" s="1"/>
      <c r="D116" s="1">
        <v>0.91300000000000003</v>
      </c>
      <c r="E116" s="1" t="s">
        <v>38</v>
      </c>
      <c r="F116" s="1">
        <v>28</v>
      </c>
      <c r="G116" s="1">
        <v>1.0069999999999999</v>
      </c>
      <c r="H116" s="9">
        <v>0.95099999999999996</v>
      </c>
      <c r="I116" s="9">
        <v>0.95599999999999996</v>
      </c>
      <c r="J116" s="1">
        <v>1.0069999999999999</v>
      </c>
      <c r="K116" s="1">
        <v>32</v>
      </c>
      <c r="L116" s="1">
        <v>215</v>
      </c>
      <c r="M116" s="1">
        <v>226</v>
      </c>
      <c r="N116" s="1">
        <v>8</v>
      </c>
      <c r="O116" s="1">
        <v>178</v>
      </c>
      <c r="P116" s="1">
        <v>185</v>
      </c>
      <c r="Q116" s="1">
        <v>7</v>
      </c>
      <c r="R116" s="1">
        <v>393</v>
      </c>
      <c r="S116" s="1">
        <v>411</v>
      </c>
      <c r="T116" s="1">
        <v>15</v>
      </c>
      <c r="U116" s="1">
        <f t="shared" ref="U116:V120" si="66">A116</f>
        <v>6533</v>
      </c>
      <c r="V116" s="1" t="str">
        <f t="shared" si="66"/>
        <v>Willy Crommenacker vd</v>
      </c>
      <c r="W116" s="18"/>
      <c r="X116" s="20">
        <f>D116</f>
        <v>0.91300000000000003</v>
      </c>
      <c r="Y116" s="10">
        <f>IF(T116&gt;0,R116/S116,D116)</f>
        <v>0.95620437956204385</v>
      </c>
      <c r="AA116" t="str">
        <f>E116</f>
        <v>Libre</v>
      </c>
      <c r="AB116" t="str">
        <f>$A$113</f>
        <v>Carambollekes</v>
      </c>
      <c r="AF116" s="22">
        <f>IF(Y116&gt;X116,1,0)</f>
        <v>1</v>
      </c>
      <c r="AG116" s="22">
        <f>IF(Y116&lt;X116,1,0)</f>
        <v>0</v>
      </c>
      <c r="AH116" s="22">
        <f>IF(X116=Y116,1,0)</f>
        <v>0</v>
      </c>
      <c r="AI116">
        <f>VLOOKUP(Y116,'Moy libre'!$B$5:$E$52,3)</f>
        <v>28</v>
      </c>
      <c r="AJ116">
        <f>VLOOKUP(Y116,'Moy libre'!$H$5:$K$52,3)</f>
        <v>28</v>
      </c>
      <c r="AK116">
        <f>VLOOKUP(Y116,'Moy libre'!$N$5:$Q$52,3)</f>
        <v>28</v>
      </c>
      <c r="AL116">
        <f>VLOOKUP(Y116,'Moy libre'!$T$5:$W$52,3)</f>
        <v>28</v>
      </c>
      <c r="AM116">
        <f>VLOOKUP(Y116,'Moy libre'!$Z$5:$AC$52,3)</f>
        <v>28</v>
      </c>
    </row>
    <row r="117" spans="1:39" x14ac:dyDescent="0.25">
      <c r="A117" s="3">
        <v>6406</v>
      </c>
      <c r="B117" s="2" t="s">
        <v>116</v>
      </c>
      <c r="C117" s="1"/>
      <c r="D117" s="1">
        <v>0.47499999999999998</v>
      </c>
      <c r="E117" s="1" t="s">
        <v>38</v>
      </c>
      <c r="F117" s="1">
        <v>20</v>
      </c>
      <c r="G117" s="1">
        <v>0.54700000000000004</v>
      </c>
      <c r="H117" s="9">
        <v>0</v>
      </c>
      <c r="I117" s="1">
        <v>0.54700000000000004</v>
      </c>
      <c r="J117" s="1">
        <v>0.54700000000000004</v>
      </c>
      <c r="K117" s="1">
        <v>20</v>
      </c>
      <c r="L117" s="1">
        <v>55</v>
      </c>
      <c r="M117" s="1">
        <v>104</v>
      </c>
      <c r="N117" s="1">
        <v>3</v>
      </c>
      <c r="O117" s="1">
        <v>32</v>
      </c>
      <c r="P117" s="1">
        <v>55</v>
      </c>
      <c r="Q117" s="1">
        <v>2</v>
      </c>
      <c r="R117" s="1">
        <v>87</v>
      </c>
      <c r="S117" s="1">
        <v>159</v>
      </c>
      <c r="T117" s="1">
        <v>5</v>
      </c>
      <c r="U117" s="1">
        <f t="shared" si="66"/>
        <v>6406</v>
      </c>
      <c r="V117" s="1" t="str">
        <f t="shared" si="66"/>
        <v>Willem van Zwieten</v>
      </c>
      <c r="W117" s="18"/>
      <c r="X117" s="20">
        <f>D117</f>
        <v>0.47499999999999998</v>
      </c>
      <c r="Y117" s="10">
        <f>IF(T117&gt;0,R117/S117,D117)</f>
        <v>0.54716981132075471</v>
      </c>
      <c r="AA117" t="str">
        <f>E117</f>
        <v>Libre</v>
      </c>
      <c r="AB117" t="str">
        <f>$A$113</f>
        <v>Carambollekes</v>
      </c>
      <c r="AF117" s="22">
        <f>IF(Y117&gt;X117,1,0)</f>
        <v>1</v>
      </c>
      <c r="AG117" s="22">
        <f>IF(Y117&lt;X117,1,0)</f>
        <v>0</v>
      </c>
      <c r="AH117" s="22">
        <f>IF(X117=Y117,1,0)</f>
        <v>0</v>
      </c>
      <c r="AI117">
        <f>VLOOKUP(Y117,'Moy libre'!$B$5:$E$52,3)</f>
        <v>25</v>
      </c>
      <c r="AJ117">
        <f>VLOOKUP(Y117,'Moy libre'!$H$5:$K$52,3)</f>
        <v>20</v>
      </c>
      <c r="AK117">
        <f>VLOOKUP(Y117,'Moy libre'!$N$5:$Q$52,3)</f>
        <v>18</v>
      </c>
      <c r="AL117">
        <f>VLOOKUP(Y117,'Moy libre'!$T$5:$W$52,3)</f>
        <v>16</v>
      </c>
      <c r="AM117">
        <f>VLOOKUP(Y117,'Moy libre'!$Z$5:$AC$52,3)</f>
        <v>16</v>
      </c>
    </row>
    <row r="118" spans="1:39" x14ac:dyDescent="0.25">
      <c r="A118" s="3">
        <v>6370</v>
      </c>
      <c r="B118" s="2" t="s">
        <v>117</v>
      </c>
      <c r="C118" s="1"/>
      <c r="D118" s="1">
        <v>1.254</v>
      </c>
      <c r="E118" s="1" t="s">
        <v>38</v>
      </c>
      <c r="F118" s="1">
        <v>38</v>
      </c>
      <c r="G118" s="1">
        <v>1.26</v>
      </c>
      <c r="H118" s="9">
        <v>1.07</v>
      </c>
      <c r="I118" s="9">
        <v>1.149</v>
      </c>
      <c r="J118" s="1">
        <v>1.26</v>
      </c>
      <c r="K118" s="1">
        <v>38</v>
      </c>
      <c r="L118" s="1">
        <v>350</v>
      </c>
      <c r="M118" s="1">
        <v>327</v>
      </c>
      <c r="N118" s="1">
        <v>12</v>
      </c>
      <c r="O118" s="1">
        <v>318</v>
      </c>
      <c r="P118" s="1">
        <v>254</v>
      </c>
      <c r="Q118" s="1">
        <v>9</v>
      </c>
      <c r="R118" s="1">
        <v>668</v>
      </c>
      <c r="S118" s="1">
        <v>581</v>
      </c>
      <c r="T118" s="1">
        <v>21</v>
      </c>
      <c r="U118" s="1">
        <f t="shared" si="66"/>
        <v>6370</v>
      </c>
      <c r="V118" s="1" t="str">
        <f t="shared" si="66"/>
        <v>Jan Verweij</v>
      </c>
      <c r="W118" s="18"/>
      <c r="X118" s="20">
        <f>D118</f>
        <v>1.254</v>
      </c>
      <c r="Y118" s="10">
        <f>IF(T118&gt;0,R118/S118,D118)</f>
        <v>1.1497418244406197</v>
      </c>
      <c r="AA118" t="str">
        <f>E118</f>
        <v>Libre</v>
      </c>
      <c r="AB118" t="str">
        <f>$A$113</f>
        <v>Carambollekes</v>
      </c>
      <c r="AF118" s="22">
        <f>IF(Y118&gt;X118,1,0)</f>
        <v>0</v>
      </c>
      <c r="AG118" s="22">
        <f>IF(Y118&lt;X118,1,0)</f>
        <v>1</v>
      </c>
      <c r="AH118" s="22">
        <f>IF(X118=Y118,1,0)</f>
        <v>0</v>
      </c>
      <c r="AI118">
        <f>VLOOKUP(Y118,'Moy libre'!$B$5:$E$52,3)</f>
        <v>35</v>
      </c>
      <c r="AJ118">
        <f>VLOOKUP(Y118,'Moy libre'!$H$5:$K$52,3)</f>
        <v>35</v>
      </c>
      <c r="AK118">
        <f>VLOOKUP(Y118,'Moy libre'!$N$5:$Q$52,3)</f>
        <v>35</v>
      </c>
      <c r="AL118">
        <f>VLOOKUP(Y118,'Moy libre'!$T$5:$W$52,3)</f>
        <v>35</v>
      </c>
      <c r="AM118">
        <f>VLOOKUP(Y118,'Moy libre'!$Z$5:$AC$52,3)</f>
        <v>35</v>
      </c>
    </row>
    <row r="119" spans="1:39" x14ac:dyDescent="0.25">
      <c r="A119" s="3">
        <v>6337</v>
      </c>
      <c r="B119" s="2" t="s">
        <v>118</v>
      </c>
      <c r="C119" s="1"/>
      <c r="D119" s="1">
        <v>0.98299999999999998</v>
      </c>
      <c r="E119" s="1" t="s">
        <v>38</v>
      </c>
      <c r="F119" s="1">
        <v>28</v>
      </c>
      <c r="G119" s="1">
        <v>1.056</v>
      </c>
      <c r="H119" s="9">
        <v>0.98099999999999998</v>
      </c>
      <c r="I119" s="9">
        <v>0.99</v>
      </c>
      <c r="J119" s="1">
        <v>1.056</v>
      </c>
      <c r="K119" s="1">
        <v>32</v>
      </c>
      <c r="L119" s="1">
        <v>312</v>
      </c>
      <c r="M119" s="1">
        <v>318</v>
      </c>
      <c r="N119" s="1">
        <v>13</v>
      </c>
      <c r="O119" s="1">
        <v>217</v>
      </c>
      <c r="P119" s="1">
        <v>216</v>
      </c>
      <c r="Q119" s="1">
        <v>9</v>
      </c>
      <c r="R119" s="1">
        <v>529</v>
      </c>
      <c r="S119" s="1">
        <v>534</v>
      </c>
      <c r="T119" s="1">
        <v>22</v>
      </c>
      <c r="U119" s="1">
        <f t="shared" si="66"/>
        <v>6337</v>
      </c>
      <c r="V119" s="1" t="str">
        <f t="shared" si="66"/>
        <v>Bert Scholten</v>
      </c>
      <c r="W119" s="18"/>
      <c r="X119" s="20">
        <f>D119</f>
        <v>0.98299999999999998</v>
      </c>
      <c r="Y119" s="10">
        <f>IF(T119&gt;0,R119/S119,D119)</f>
        <v>0.99063670411985016</v>
      </c>
      <c r="AA119" t="str">
        <f>E119</f>
        <v>Libre</v>
      </c>
      <c r="AB119" t="str">
        <f>$A$113</f>
        <v>Carambollekes</v>
      </c>
      <c r="AF119" s="22">
        <f>IF(Y119&gt;X119,1,0)</f>
        <v>1</v>
      </c>
      <c r="AG119" s="22">
        <f>IF(Y119&lt;X119,1,0)</f>
        <v>0</v>
      </c>
      <c r="AH119" s="22">
        <f>IF(X119=Y119,1,0)</f>
        <v>0</v>
      </c>
      <c r="AI119">
        <f>VLOOKUP(Y119,'Moy libre'!$B$5:$E$52,3)</f>
        <v>28</v>
      </c>
      <c r="AJ119">
        <f>VLOOKUP(Y119,'Moy libre'!$H$5:$K$52,3)</f>
        <v>28</v>
      </c>
      <c r="AK119">
        <f>VLOOKUP(Y119,'Moy libre'!$N$5:$Q$52,3)</f>
        <v>28</v>
      </c>
      <c r="AL119">
        <f>VLOOKUP(Y119,'Moy libre'!$T$5:$W$52,3)</f>
        <v>28</v>
      </c>
      <c r="AM119">
        <f>VLOOKUP(Y119,'Moy libre'!$Z$5:$AC$52,3)</f>
        <v>28</v>
      </c>
    </row>
    <row r="120" spans="1:39" x14ac:dyDescent="0.25">
      <c r="A120" s="3">
        <v>6067</v>
      </c>
      <c r="B120" s="2" t="s">
        <v>119</v>
      </c>
      <c r="C120" s="1"/>
      <c r="D120" s="1">
        <v>1.208</v>
      </c>
      <c r="E120" s="1" t="s">
        <v>38</v>
      </c>
      <c r="F120" s="1">
        <v>38</v>
      </c>
      <c r="G120" s="1">
        <v>1.3109999999999999</v>
      </c>
      <c r="H120" s="9">
        <v>1.0629999999999999</v>
      </c>
      <c r="I120" s="9">
        <v>1.1619999999999999</v>
      </c>
      <c r="J120" s="1">
        <v>1.3109999999999999</v>
      </c>
      <c r="K120" s="1">
        <v>41</v>
      </c>
      <c r="L120" s="1">
        <v>387</v>
      </c>
      <c r="M120" s="1">
        <v>364</v>
      </c>
      <c r="N120" s="1">
        <v>12</v>
      </c>
      <c r="O120" s="1">
        <v>294</v>
      </c>
      <c r="P120" s="1">
        <v>222</v>
      </c>
      <c r="Q120" s="1">
        <v>9</v>
      </c>
      <c r="R120" s="1">
        <v>681</v>
      </c>
      <c r="S120" s="1">
        <v>586</v>
      </c>
      <c r="T120" s="1">
        <v>21</v>
      </c>
      <c r="U120" s="1">
        <f t="shared" si="66"/>
        <v>6067</v>
      </c>
      <c r="V120" s="1" t="str">
        <f t="shared" si="66"/>
        <v>Geert van Deursen</v>
      </c>
      <c r="W120" s="18"/>
      <c r="X120" s="20">
        <f>D120</f>
        <v>1.208</v>
      </c>
      <c r="Y120" s="10">
        <f>IF(T120&gt;0,R120/S120,D120)</f>
        <v>1.1621160409556315</v>
      </c>
      <c r="AA120" t="str">
        <f>E120</f>
        <v>Libre</v>
      </c>
      <c r="AB120" t="str">
        <f>$A$113</f>
        <v>Carambollekes</v>
      </c>
      <c r="AF120" s="22">
        <f>IF(Y120&gt;X120,1,0)</f>
        <v>0</v>
      </c>
      <c r="AG120" s="22">
        <f>IF(Y120&lt;X120,1,0)</f>
        <v>1</v>
      </c>
      <c r="AH120" s="22">
        <f>IF(X120=Y120,1,0)</f>
        <v>0</v>
      </c>
      <c r="AI120">
        <f>VLOOKUP(Y120,'Moy libre'!$B$5:$E$52,3)</f>
        <v>35</v>
      </c>
      <c r="AJ120">
        <f>VLOOKUP(Y120,'Moy libre'!$H$5:$K$52,3)</f>
        <v>35</v>
      </c>
      <c r="AK120">
        <f>VLOOKUP(Y120,'Moy libre'!$N$5:$Q$52,3)</f>
        <v>35</v>
      </c>
      <c r="AL120">
        <f>VLOOKUP(Y120,'Moy libre'!$T$5:$W$52,3)</f>
        <v>35</v>
      </c>
      <c r="AM120">
        <f>VLOOKUP(Y120,'Moy libre'!$Z$5:$AC$52,3)</f>
        <v>35</v>
      </c>
    </row>
    <row r="122" spans="1:39" ht="21" x14ac:dyDescent="0.4">
      <c r="A122" s="8" t="s">
        <v>120</v>
      </c>
      <c r="Y122"/>
    </row>
    <row r="123" spans="1:39" x14ac:dyDescent="0.25">
      <c r="Y123"/>
    </row>
    <row r="124" spans="1:39" x14ac:dyDescent="0.25">
      <c r="A124" s="2" t="s">
        <v>4</v>
      </c>
      <c r="B124" s="2" t="s">
        <v>5</v>
      </c>
      <c r="D124" s="1" t="s">
        <v>6</v>
      </c>
      <c r="E124" s="1" t="s">
        <v>7</v>
      </c>
      <c r="F124" s="1" t="s">
        <v>8</v>
      </c>
      <c r="G124" s="1" t="s">
        <v>9</v>
      </c>
      <c r="H124" s="1" t="s">
        <v>10</v>
      </c>
      <c r="I124" s="1" t="s">
        <v>11</v>
      </c>
      <c r="J124" s="1" t="s">
        <v>12</v>
      </c>
      <c r="L124" s="1" t="s">
        <v>13</v>
      </c>
      <c r="M124" s="1" t="s">
        <v>14</v>
      </c>
      <c r="N124" s="1" t="s">
        <v>15</v>
      </c>
      <c r="O124" s="1" t="s">
        <v>16</v>
      </c>
      <c r="P124" s="1" t="s">
        <v>17</v>
      </c>
      <c r="Q124" s="1" t="s">
        <v>18</v>
      </c>
      <c r="R124" s="1" t="s">
        <v>19</v>
      </c>
      <c r="S124" s="1" t="s">
        <v>20</v>
      </c>
      <c r="T124" s="1" t="s">
        <v>21</v>
      </c>
      <c r="U124" s="1"/>
      <c r="V124" s="1"/>
      <c r="W124" s="18"/>
      <c r="X124" s="20"/>
      <c r="Y124"/>
    </row>
    <row r="125" spans="1:39" x14ac:dyDescent="0.25">
      <c r="A125" s="3">
        <v>6655</v>
      </c>
      <c r="B125" s="2" t="s">
        <v>121</v>
      </c>
      <c r="C125" s="1"/>
      <c r="D125" s="1">
        <v>1.099</v>
      </c>
      <c r="E125" s="1" t="s">
        <v>38</v>
      </c>
      <c r="F125" s="1">
        <v>32</v>
      </c>
      <c r="G125" s="9">
        <v>0.76600000000000001</v>
      </c>
      <c r="H125" s="1">
        <v>1.073</v>
      </c>
      <c r="I125" s="9">
        <v>1.0249999999999999</v>
      </c>
      <c r="J125" s="1">
        <v>1.073</v>
      </c>
      <c r="K125" s="1">
        <v>32</v>
      </c>
      <c r="L125" s="1">
        <v>190</v>
      </c>
      <c r="M125" s="1">
        <v>177</v>
      </c>
      <c r="N125" s="1">
        <v>6</v>
      </c>
      <c r="O125" s="1">
        <v>51</v>
      </c>
      <c r="P125" s="1">
        <v>58</v>
      </c>
      <c r="Q125" s="1">
        <v>2</v>
      </c>
      <c r="R125" s="1">
        <v>241</v>
      </c>
      <c r="S125" s="1">
        <v>235</v>
      </c>
      <c r="T125" s="1">
        <v>8</v>
      </c>
      <c r="U125" s="1">
        <f t="shared" ref="U125:U144" si="67">A125</f>
        <v>6655</v>
      </c>
      <c r="V125" s="1" t="str">
        <f t="shared" ref="V125:V144" si="68">B125</f>
        <v>Peter Gores</v>
      </c>
      <c r="W125" s="18"/>
      <c r="X125" s="20">
        <f t="shared" ref="X125:X144" si="69">D125</f>
        <v>1.099</v>
      </c>
      <c r="Y125" s="10">
        <f t="shared" ref="Y125:Y144" si="70">IF(T125&gt;0,R125/S125,D125)</f>
        <v>1.0255319148936171</v>
      </c>
      <c r="AA125" t="str">
        <f>E125</f>
        <v>Libre</v>
      </c>
      <c r="AB125" t="str">
        <f>$A$122</f>
        <v>DOS</v>
      </c>
      <c r="AF125" s="22">
        <f t="shared" ref="AF125:AF144" si="71">IF(Y125&gt;X125,1,0)</f>
        <v>0</v>
      </c>
      <c r="AG125" s="22">
        <f t="shared" ref="AG125:AG144" si="72">IF(Y125&lt;X125,1,0)</f>
        <v>1</v>
      </c>
      <c r="AH125" s="22">
        <f t="shared" ref="AH125:AH144" si="73">IF(X125=Y125,1,0)</f>
        <v>0</v>
      </c>
      <c r="AI125">
        <f>VLOOKUP(Y125,'Moy libre'!$B$5:$E$52,3)</f>
        <v>32</v>
      </c>
      <c r="AJ125">
        <f>VLOOKUP(Y125,'Moy libre'!$H$5:$K$52,3)</f>
        <v>32</v>
      </c>
      <c r="AK125">
        <f>VLOOKUP(Y125,'Moy libre'!$N$5:$Q$52,3)</f>
        <v>32</v>
      </c>
      <c r="AL125">
        <f>VLOOKUP(Y125,'Moy libre'!$T$5:$W$52,3)</f>
        <v>32</v>
      </c>
      <c r="AM125">
        <f>VLOOKUP(Y125,'Moy libre'!$Z$5:$AC$52,3)</f>
        <v>32</v>
      </c>
    </row>
    <row r="126" spans="1:39" x14ac:dyDescent="0.25">
      <c r="A126" s="3">
        <v>6647</v>
      </c>
      <c r="B126" s="2" t="s">
        <v>122</v>
      </c>
      <c r="C126" s="1"/>
      <c r="D126" s="1">
        <v>0.68400000000000005</v>
      </c>
      <c r="E126" s="1" t="s">
        <v>38</v>
      </c>
      <c r="F126" s="1">
        <v>25</v>
      </c>
      <c r="G126" s="1">
        <v>0.78500000000000003</v>
      </c>
      <c r="H126" s="9">
        <v>0.69899999999999995</v>
      </c>
      <c r="I126" s="9">
        <v>0.72699999999999998</v>
      </c>
      <c r="J126" s="1">
        <v>0.78500000000000003</v>
      </c>
      <c r="K126" s="1">
        <v>25</v>
      </c>
      <c r="L126" s="1">
        <v>172</v>
      </c>
      <c r="M126" s="1">
        <v>246</v>
      </c>
      <c r="N126" s="1">
        <v>10</v>
      </c>
      <c r="O126" s="1">
        <v>95</v>
      </c>
      <c r="P126" s="1">
        <v>121</v>
      </c>
      <c r="Q126" s="1">
        <v>5</v>
      </c>
      <c r="R126" s="1">
        <v>267</v>
      </c>
      <c r="S126" s="1">
        <v>367</v>
      </c>
      <c r="T126" s="1">
        <v>15</v>
      </c>
      <c r="U126" s="1">
        <f t="shared" si="67"/>
        <v>6647</v>
      </c>
      <c r="V126" s="1" t="str">
        <f t="shared" si="68"/>
        <v>John Rutjes</v>
      </c>
      <c r="W126" s="18"/>
      <c r="X126" s="20">
        <f t="shared" si="69"/>
        <v>0.68400000000000005</v>
      </c>
      <c r="Y126" s="10">
        <f t="shared" si="70"/>
        <v>0.72752043596730243</v>
      </c>
      <c r="AA126" t="str">
        <f t="shared" ref="AA126:AA144" si="74">E126</f>
        <v>Libre</v>
      </c>
      <c r="AB126" t="str">
        <f t="shared" ref="AB126:AB144" si="75">$A$122</f>
        <v>DOS</v>
      </c>
      <c r="AF126" s="22">
        <f t="shared" si="71"/>
        <v>1</v>
      </c>
      <c r="AG126" s="22">
        <f t="shared" si="72"/>
        <v>0</v>
      </c>
      <c r="AH126" s="22">
        <f t="shared" si="73"/>
        <v>0</v>
      </c>
      <c r="AI126">
        <f>VLOOKUP(Y126,'Moy libre'!$B$5:$E$52,3)</f>
        <v>25</v>
      </c>
      <c r="AJ126">
        <f>VLOOKUP(Y126,'Moy libre'!$H$5:$K$52,3)</f>
        <v>22</v>
      </c>
      <c r="AK126">
        <f>VLOOKUP(Y126,'Moy libre'!$N$5:$Q$52,3)</f>
        <v>22</v>
      </c>
      <c r="AL126">
        <f>VLOOKUP(Y126,'Moy libre'!$T$5:$W$52,3)</f>
        <v>22</v>
      </c>
      <c r="AM126">
        <f>VLOOKUP(Y126,'Moy libre'!$Z$5:$AC$52,3)</f>
        <v>22</v>
      </c>
    </row>
    <row r="127" spans="1:39" x14ac:dyDescent="0.25">
      <c r="A127" s="3">
        <v>6611</v>
      </c>
      <c r="B127" s="2" t="s">
        <v>123</v>
      </c>
      <c r="C127" s="1"/>
      <c r="D127" s="1">
        <v>0.496</v>
      </c>
      <c r="E127" s="1" t="s">
        <v>38</v>
      </c>
      <c r="F127" s="1">
        <v>15</v>
      </c>
      <c r="G127" s="1">
        <v>0.59</v>
      </c>
      <c r="H127" s="9">
        <v>0.57399999999999995</v>
      </c>
      <c r="I127" s="9">
        <v>0.56000000000000005</v>
      </c>
      <c r="J127" s="1">
        <v>0.59</v>
      </c>
      <c r="K127" s="1">
        <v>16</v>
      </c>
      <c r="L127" s="1">
        <v>108</v>
      </c>
      <c r="M127" s="1">
        <v>188</v>
      </c>
      <c r="N127" s="1">
        <v>8</v>
      </c>
      <c r="O127" s="1">
        <v>64</v>
      </c>
      <c r="P127" s="1">
        <v>119</v>
      </c>
      <c r="Q127" s="1">
        <v>4</v>
      </c>
      <c r="R127" s="1">
        <v>172</v>
      </c>
      <c r="S127" s="1">
        <v>307</v>
      </c>
      <c r="T127" s="1">
        <v>12</v>
      </c>
      <c r="U127" s="1">
        <f t="shared" si="67"/>
        <v>6611</v>
      </c>
      <c r="V127" s="1" t="str">
        <f t="shared" si="68"/>
        <v>Theo Hiddink</v>
      </c>
      <c r="W127" s="18"/>
      <c r="X127" s="20">
        <f t="shared" si="69"/>
        <v>0.496</v>
      </c>
      <c r="Y127" s="10">
        <f t="shared" si="70"/>
        <v>0.56026058631921827</v>
      </c>
      <c r="AA127" t="str">
        <f t="shared" si="74"/>
        <v>Libre</v>
      </c>
      <c r="AB127" t="str">
        <f t="shared" si="75"/>
        <v>DOS</v>
      </c>
      <c r="AF127" s="22">
        <f t="shared" si="71"/>
        <v>1</v>
      </c>
      <c r="AG127" s="22">
        <f t="shared" si="72"/>
        <v>0</v>
      </c>
      <c r="AH127" s="22">
        <f t="shared" si="73"/>
        <v>0</v>
      </c>
      <c r="AI127">
        <f>VLOOKUP(Y127,'Moy libre'!$B$5:$E$52,3)</f>
        <v>25</v>
      </c>
      <c r="AJ127">
        <f>VLOOKUP(Y127,'Moy libre'!$H$5:$K$52,3)</f>
        <v>20</v>
      </c>
      <c r="AK127">
        <f>VLOOKUP(Y127,'Moy libre'!$N$5:$Q$52,3)</f>
        <v>18</v>
      </c>
      <c r="AL127">
        <f>VLOOKUP(Y127,'Moy libre'!$T$5:$W$52,3)</f>
        <v>16</v>
      </c>
      <c r="AM127">
        <f>VLOOKUP(Y127,'Moy libre'!$Z$5:$AC$52,3)</f>
        <v>16</v>
      </c>
    </row>
    <row r="128" spans="1:39" x14ac:dyDescent="0.25">
      <c r="A128" s="3">
        <v>6609</v>
      </c>
      <c r="B128" s="2" t="s">
        <v>124</v>
      </c>
      <c r="C128" s="1"/>
      <c r="D128" s="1">
        <v>0.79</v>
      </c>
      <c r="E128" s="1" t="s">
        <v>38</v>
      </c>
      <c r="F128" s="1">
        <v>22</v>
      </c>
      <c r="G128" s="9">
        <v>0.745</v>
      </c>
      <c r="H128" s="1">
        <v>0.80900000000000005</v>
      </c>
      <c r="I128" s="9">
        <v>0.78</v>
      </c>
      <c r="J128" s="1">
        <v>0.80900000000000005</v>
      </c>
      <c r="K128" s="1">
        <v>25</v>
      </c>
      <c r="L128" s="1">
        <v>213</v>
      </c>
      <c r="M128" s="1">
        <v>263</v>
      </c>
      <c r="N128" s="1">
        <v>10</v>
      </c>
      <c r="O128" s="1">
        <v>143</v>
      </c>
      <c r="P128" s="1">
        <v>193</v>
      </c>
      <c r="Q128" s="1">
        <v>8</v>
      </c>
      <c r="R128" s="1">
        <v>356</v>
      </c>
      <c r="S128" s="1">
        <v>456</v>
      </c>
      <c r="T128" s="1">
        <v>18</v>
      </c>
      <c r="U128" s="1">
        <f t="shared" si="67"/>
        <v>6609</v>
      </c>
      <c r="V128" s="1" t="str">
        <f t="shared" si="68"/>
        <v>Jan Goris</v>
      </c>
      <c r="W128" s="18"/>
      <c r="X128" s="20">
        <f t="shared" si="69"/>
        <v>0.79</v>
      </c>
      <c r="Y128" s="10">
        <f t="shared" si="70"/>
        <v>0.7807017543859649</v>
      </c>
      <c r="AA128" t="str">
        <f t="shared" si="74"/>
        <v>Libre</v>
      </c>
      <c r="AB128" t="str">
        <f t="shared" si="75"/>
        <v>DOS</v>
      </c>
      <c r="AF128" s="22">
        <f t="shared" si="71"/>
        <v>0</v>
      </c>
      <c r="AG128" s="22">
        <f t="shared" si="72"/>
        <v>1</v>
      </c>
      <c r="AH128" s="22">
        <f t="shared" si="73"/>
        <v>0</v>
      </c>
      <c r="AI128">
        <f>VLOOKUP(Y128,'Moy libre'!$B$5:$E$52,3)</f>
        <v>25</v>
      </c>
      <c r="AJ128">
        <f>VLOOKUP(Y128,'Moy libre'!$H$5:$K$52,3)</f>
        <v>22</v>
      </c>
      <c r="AK128">
        <f>VLOOKUP(Y128,'Moy libre'!$N$5:$Q$52,3)</f>
        <v>22</v>
      </c>
      <c r="AL128">
        <f>VLOOKUP(Y128,'Moy libre'!$T$5:$W$52,3)</f>
        <v>22</v>
      </c>
      <c r="AM128">
        <f>VLOOKUP(Y128,'Moy libre'!$Z$5:$AC$52,3)</f>
        <v>22</v>
      </c>
    </row>
    <row r="129" spans="1:39" x14ac:dyDescent="0.25">
      <c r="A129" s="3">
        <v>6608</v>
      </c>
      <c r="B129" s="2" t="s">
        <v>125</v>
      </c>
      <c r="C129" s="1"/>
      <c r="D129" s="1">
        <v>1.18</v>
      </c>
      <c r="E129" s="1" t="s">
        <v>38</v>
      </c>
      <c r="F129" s="1">
        <v>35</v>
      </c>
      <c r="G129" s="1">
        <v>1.4650000000000001</v>
      </c>
      <c r="H129" s="9">
        <v>1.458</v>
      </c>
      <c r="I129" s="9">
        <v>1.3939999999999999</v>
      </c>
      <c r="J129" s="1">
        <v>1.4650000000000001</v>
      </c>
      <c r="K129" s="1">
        <v>45</v>
      </c>
      <c r="L129" s="1">
        <v>353</v>
      </c>
      <c r="M129" s="1">
        <v>242</v>
      </c>
      <c r="N129" s="1">
        <v>10</v>
      </c>
      <c r="O129" s="1">
        <v>209</v>
      </c>
      <c r="P129" s="1">
        <v>161</v>
      </c>
      <c r="Q129" s="1">
        <v>7</v>
      </c>
      <c r="R129" s="1">
        <v>562</v>
      </c>
      <c r="S129" s="1">
        <v>403</v>
      </c>
      <c r="T129" s="1">
        <v>17</v>
      </c>
      <c r="U129" s="1">
        <f t="shared" si="67"/>
        <v>6608</v>
      </c>
      <c r="V129" s="1" t="str">
        <f t="shared" si="68"/>
        <v>Wim Goris</v>
      </c>
      <c r="W129" s="18"/>
      <c r="X129" s="20">
        <f t="shared" si="69"/>
        <v>1.18</v>
      </c>
      <c r="Y129" s="10">
        <f t="shared" si="70"/>
        <v>1.3945409429280398</v>
      </c>
      <c r="AA129" t="str">
        <f t="shared" si="74"/>
        <v>Libre</v>
      </c>
      <c r="AB129" t="str">
        <f t="shared" si="75"/>
        <v>DOS</v>
      </c>
      <c r="AF129" s="22">
        <f t="shared" si="71"/>
        <v>1</v>
      </c>
      <c r="AG129" s="22">
        <f t="shared" si="72"/>
        <v>0</v>
      </c>
      <c r="AH129" s="22">
        <f t="shared" si="73"/>
        <v>0</v>
      </c>
      <c r="AI129">
        <f>VLOOKUP(Y129,'Moy libre'!$B$5:$E$52,3)</f>
        <v>41</v>
      </c>
      <c r="AJ129">
        <f>VLOOKUP(Y129,'Moy libre'!$H$5:$K$52,3)</f>
        <v>41</v>
      </c>
      <c r="AK129">
        <f>VLOOKUP(Y129,'Moy libre'!$N$5:$Q$52,3)</f>
        <v>41</v>
      </c>
      <c r="AL129">
        <f>VLOOKUP(Y129,'Moy libre'!$T$5:$W$52,3)</f>
        <v>41</v>
      </c>
      <c r="AM129">
        <f>VLOOKUP(Y129,'Moy libre'!$Z$5:$AC$52,3)</f>
        <v>41</v>
      </c>
    </row>
    <row r="130" spans="1:39" x14ac:dyDescent="0.25">
      <c r="A130" s="3">
        <v>6607</v>
      </c>
      <c r="B130" s="2" t="s">
        <v>126</v>
      </c>
      <c r="C130" s="1"/>
      <c r="D130" s="1">
        <v>1.238</v>
      </c>
      <c r="E130" s="1" t="s">
        <v>38</v>
      </c>
      <c r="F130" s="1">
        <v>38</v>
      </c>
      <c r="G130" s="1">
        <v>1.319</v>
      </c>
      <c r="H130" s="9">
        <v>1.296</v>
      </c>
      <c r="I130" s="9">
        <v>1.3080000000000001</v>
      </c>
      <c r="J130" s="1">
        <v>1.319</v>
      </c>
      <c r="K130" s="1">
        <v>41</v>
      </c>
      <c r="L130" s="1">
        <v>293</v>
      </c>
      <c r="M130" s="1">
        <v>226</v>
      </c>
      <c r="N130" s="1">
        <v>8</v>
      </c>
      <c r="O130" s="1">
        <v>76</v>
      </c>
      <c r="P130" s="1">
        <v>56</v>
      </c>
      <c r="Q130" s="1">
        <v>2</v>
      </c>
      <c r="R130" s="1">
        <v>369</v>
      </c>
      <c r="S130" s="1">
        <v>282</v>
      </c>
      <c r="T130" s="1">
        <v>10</v>
      </c>
      <c r="U130" s="1">
        <f t="shared" si="67"/>
        <v>6607</v>
      </c>
      <c r="V130" s="1" t="str">
        <f t="shared" si="68"/>
        <v>Jesse Dukkerhof</v>
      </c>
      <c r="W130" s="18"/>
      <c r="X130" s="20">
        <f t="shared" si="69"/>
        <v>1.238</v>
      </c>
      <c r="Y130" s="10">
        <f t="shared" si="70"/>
        <v>1.3085106382978724</v>
      </c>
      <c r="AA130" t="str">
        <f t="shared" si="74"/>
        <v>Libre</v>
      </c>
      <c r="AB130" t="str">
        <f t="shared" si="75"/>
        <v>DOS</v>
      </c>
      <c r="AF130" s="22">
        <f t="shared" si="71"/>
        <v>1</v>
      </c>
      <c r="AG130" s="22">
        <f t="shared" si="72"/>
        <v>0</v>
      </c>
      <c r="AH130" s="22">
        <f t="shared" si="73"/>
        <v>0</v>
      </c>
      <c r="AI130">
        <f>VLOOKUP(Y130,'Moy libre'!$B$5:$E$52,3)</f>
        <v>41</v>
      </c>
      <c r="AJ130">
        <f>VLOOKUP(Y130,'Moy libre'!$H$5:$K$52,3)</f>
        <v>41</v>
      </c>
      <c r="AK130">
        <f>VLOOKUP(Y130,'Moy libre'!$N$5:$Q$52,3)</f>
        <v>41</v>
      </c>
      <c r="AL130">
        <f>VLOOKUP(Y130,'Moy libre'!$T$5:$W$52,3)</f>
        <v>41</v>
      </c>
      <c r="AM130">
        <f>VLOOKUP(Y130,'Moy libre'!$Z$5:$AC$52,3)</f>
        <v>41</v>
      </c>
    </row>
    <row r="131" spans="1:39" x14ac:dyDescent="0.25">
      <c r="A131" s="3">
        <v>6606</v>
      </c>
      <c r="B131" s="2" t="s">
        <v>127</v>
      </c>
      <c r="C131" s="1"/>
      <c r="D131" s="1">
        <v>1.2470000000000001</v>
      </c>
      <c r="E131" s="1" t="s">
        <v>38</v>
      </c>
      <c r="F131" s="1">
        <v>38</v>
      </c>
      <c r="G131" s="9">
        <v>1.133</v>
      </c>
      <c r="H131" s="1">
        <v>1.3</v>
      </c>
      <c r="I131" s="9">
        <v>1.2170000000000001</v>
      </c>
      <c r="J131" s="1">
        <v>1.3</v>
      </c>
      <c r="K131" s="1">
        <v>41</v>
      </c>
      <c r="L131" s="1">
        <v>186</v>
      </c>
      <c r="M131" s="1">
        <v>143</v>
      </c>
      <c r="N131" s="1">
        <v>5</v>
      </c>
      <c r="O131" s="1">
        <v>161</v>
      </c>
      <c r="P131" s="1">
        <v>142</v>
      </c>
      <c r="Q131" s="1">
        <v>5</v>
      </c>
      <c r="R131" s="1">
        <v>347</v>
      </c>
      <c r="S131" s="1">
        <v>285</v>
      </c>
      <c r="T131" s="1">
        <v>10</v>
      </c>
      <c r="U131" s="1">
        <f t="shared" si="67"/>
        <v>6606</v>
      </c>
      <c r="V131" s="1" t="str">
        <f t="shared" si="68"/>
        <v>Paul Vister</v>
      </c>
      <c r="W131" s="18"/>
      <c r="X131" s="20">
        <f t="shared" si="69"/>
        <v>1.2470000000000001</v>
      </c>
      <c r="Y131" s="10">
        <f t="shared" si="70"/>
        <v>1.2175438596491228</v>
      </c>
      <c r="AA131" t="str">
        <f t="shared" si="74"/>
        <v>Libre</v>
      </c>
      <c r="AB131" t="str">
        <f t="shared" si="75"/>
        <v>DOS</v>
      </c>
      <c r="AF131" s="22">
        <f t="shared" si="71"/>
        <v>0</v>
      </c>
      <c r="AG131" s="22">
        <f t="shared" si="72"/>
        <v>1</v>
      </c>
      <c r="AH131" s="22">
        <f t="shared" si="73"/>
        <v>0</v>
      </c>
      <c r="AI131">
        <f>VLOOKUP(Y131,'Moy libre'!$B$5:$E$52,3)</f>
        <v>38</v>
      </c>
      <c r="AJ131">
        <f>VLOOKUP(Y131,'Moy libre'!$H$5:$K$52,3)</f>
        <v>38</v>
      </c>
      <c r="AK131">
        <f>VLOOKUP(Y131,'Moy libre'!$N$5:$Q$52,3)</f>
        <v>38</v>
      </c>
      <c r="AL131">
        <f>VLOOKUP(Y131,'Moy libre'!$T$5:$W$52,3)</f>
        <v>38</v>
      </c>
      <c r="AM131">
        <f>VLOOKUP(Y131,'Moy libre'!$Z$5:$AC$52,3)</f>
        <v>38</v>
      </c>
    </row>
    <row r="132" spans="1:39" x14ac:dyDescent="0.25">
      <c r="A132" s="3">
        <v>6605</v>
      </c>
      <c r="B132" s="2" t="s">
        <v>128</v>
      </c>
      <c r="C132" s="1"/>
      <c r="D132" s="1">
        <v>1.619</v>
      </c>
      <c r="E132" s="1" t="s">
        <v>38</v>
      </c>
      <c r="F132" s="1">
        <v>51</v>
      </c>
      <c r="G132" s="9">
        <v>1.4</v>
      </c>
      <c r="H132" s="9">
        <v>0</v>
      </c>
      <c r="I132" s="1">
        <v>1.4079999999999999</v>
      </c>
      <c r="J132" s="1">
        <v>1.4079999999999999</v>
      </c>
      <c r="K132" s="1">
        <v>45</v>
      </c>
      <c r="L132" s="1">
        <v>187</v>
      </c>
      <c r="M132" s="1">
        <v>132</v>
      </c>
      <c r="N132" s="1">
        <v>4</v>
      </c>
      <c r="O132" s="1">
        <v>189</v>
      </c>
      <c r="P132" s="1">
        <v>135</v>
      </c>
      <c r="Q132" s="1">
        <v>5</v>
      </c>
      <c r="R132" s="1">
        <v>376</v>
      </c>
      <c r="S132" s="1">
        <v>267</v>
      </c>
      <c r="T132" s="1">
        <v>9</v>
      </c>
      <c r="U132" s="1">
        <f t="shared" si="67"/>
        <v>6605</v>
      </c>
      <c r="V132" s="1" t="str">
        <f t="shared" si="68"/>
        <v>Bennie Seising</v>
      </c>
      <c r="W132" s="18"/>
      <c r="X132" s="20">
        <f t="shared" si="69"/>
        <v>1.619</v>
      </c>
      <c r="Y132" s="10">
        <f t="shared" si="70"/>
        <v>1.4082397003745319</v>
      </c>
      <c r="AA132" t="str">
        <f t="shared" si="74"/>
        <v>Libre</v>
      </c>
      <c r="AB132" t="str">
        <f t="shared" si="75"/>
        <v>DOS</v>
      </c>
      <c r="AF132" s="22">
        <f t="shared" si="71"/>
        <v>0</v>
      </c>
      <c r="AG132" s="22">
        <f t="shared" si="72"/>
        <v>1</v>
      </c>
      <c r="AH132" s="22">
        <f t="shared" si="73"/>
        <v>0</v>
      </c>
      <c r="AI132">
        <f>VLOOKUP(Y132,'Moy libre'!$B$5:$E$52,3)</f>
        <v>45</v>
      </c>
      <c r="AJ132">
        <f>VLOOKUP(Y132,'Moy libre'!$H$5:$K$52,3)</f>
        <v>45</v>
      </c>
      <c r="AK132">
        <f>VLOOKUP(Y132,'Moy libre'!$N$5:$Q$52,3)</f>
        <v>45</v>
      </c>
      <c r="AL132">
        <f>VLOOKUP(Y132,'Moy libre'!$T$5:$W$52,3)</f>
        <v>45</v>
      </c>
      <c r="AM132">
        <f>VLOOKUP(Y132,'Moy libre'!$Z$5:$AC$52,3)</f>
        <v>45</v>
      </c>
    </row>
    <row r="133" spans="1:39" x14ac:dyDescent="0.25">
      <c r="A133" s="3">
        <v>6592</v>
      </c>
      <c r="B133" s="2" t="s">
        <v>129</v>
      </c>
      <c r="C133" s="1"/>
      <c r="D133" s="1">
        <v>0.99399999999999999</v>
      </c>
      <c r="E133" s="1" t="s">
        <v>38</v>
      </c>
      <c r="F133" s="1">
        <v>28</v>
      </c>
      <c r="G133" s="9">
        <v>0.94099999999999995</v>
      </c>
      <c r="H133" s="1">
        <v>1.2829999999999999</v>
      </c>
      <c r="I133" s="9">
        <v>1.089</v>
      </c>
      <c r="J133" s="1">
        <v>1.2829999999999999</v>
      </c>
      <c r="K133" s="1">
        <v>38</v>
      </c>
      <c r="L133" s="1">
        <v>272</v>
      </c>
      <c r="M133" s="1">
        <v>212</v>
      </c>
      <c r="N133" s="1">
        <v>10</v>
      </c>
      <c r="O133" s="1">
        <v>216</v>
      </c>
      <c r="P133" s="1">
        <v>236</v>
      </c>
      <c r="Q133" s="1">
        <v>7</v>
      </c>
      <c r="R133" s="1">
        <v>488</v>
      </c>
      <c r="S133" s="1">
        <v>448</v>
      </c>
      <c r="T133" s="1">
        <v>17</v>
      </c>
      <c r="U133" s="1">
        <f t="shared" si="67"/>
        <v>6592</v>
      </c>
      <c r="V133" s="1" t="str">
        <f t="shared" si="68"/>
        <v>Cees Dukkerhof</v>
      </c>
      <c r="W133" s="18"/>
      <c r="X133" s="20">
        <f t="shared" si="69"/>
        <v>0.99399999999999999</v>
      </c>
      <c r="Y133" s="10">
        <f t="shared" si="70"/>
        <v>1.0892857142857142</v>
      </c>
      <c r="AA133" t="str">
        <f t="shared" si="74"/>
        <v>Libre</v>
      </c>
      <c r="AB133" t="str">
        <f t="shared" si="75"/>
        <v>DOS</v>
      </c>
      <c r="AF133" s="22">
        <f t="shared" si="71"/>
        <v>1</v>
      </c>
      <c r="AG133" s="22">
        <f t="shared" si="72"/>
        <v>0</v>
      </c>
      <c r="AH133" s="22">
        <f t="shared" si="73"/>
        <v>0</v>
      </c>
      <c r="AI133">
        <f>VLOOKUP(Y133,'Moy libre'!$B$5:$E$52,3)</f>
        <v>32</v>
      </c>
      <c r="AJ133">
        <f>VLOOKUP(Y133,'Moy libre'!$H$5:$K$52,3)</f>
        <v>32</v>
      </c>
      <c r="AK133">
        <f>VLOOKUP(Y133,'Moy libre'!$N$5:$Q$52,3)</f>
        <v>32</v>
      </c>
      <c r="AL133">
        <f>VLOOKUP(Y133,'Moy libre'!$T$5:$W$52,3)</f>
        <v>32</v>
      </c>
      <c r="AM133">
        <f>VLOOKUP(Y133,'Moy libre'!$Z$5:$AC$52,3)</f>
        <v>32</v>
      </c>
    </row>
    <row r="134" spans="1:39" x14ac:dyDescent="0.25">
      <c r="A134" s="3">
        <v>6583</v>
      </c>
      <c r="B134" s="2" t="s">
        <v>130</v>
      </c>
      <c r="C134" s="1"/>
      <c r="D134" s="1">
        <v>0.69099999999999995</v>
      </c>
      <c r="E134" s="1" t="s">
        <v>38</v>
      </c>
      <c r="F134" s="1">
        <v>19</v>
      </c>
      <c r="G134" s="1">
        <v>0.72399999999999998</v>
      </c>
      <c r="H134" s="9">
        <v>0.67100000000000004</v>
      </c>
      <c r="I134" s="9">
        <v>0.69499999999999995</v>
      </c>
      <c r="J134" s="1">
        <v>0.72399999999999998</v>
      </c>
      <c r="K134" s="1">
        <v>22</v>
      </c>
      <c r="L134" s="1">
        <v>92</v>
      </c>
      <c r="M134" s="1">
        <v>137</v>
      </c>
      <c r="N134" s="1">
        <v>5</v>
      </c>
      <c r="O134" s="1">
        <v>54</v>
      </c>
      <c r="P134" s="1">
        <v>73</v>
      </c>
      <c r="Q134" s="1">
        <v>3</v>
      </c>
      <c r="R134" s="1">
        <v>146</v>
      </c>
      <c r="S134" s="1">
        <v>210</v>
      </c>
      <c r="T134" s="1">
        <v>8</v>
      </c>
      <c r="U134" s="1">
        <f t="shared" si="67"/>
        <v>6583</v>
      </c>
      <c r="V134" s="1" t="str">
        <f t="shared" si="68"/>
        <v>Theo  Wijschenk</v>
      </c>
      <c r="W134" s="18"/>
      <c r="X134" s="20">
        <f t="shared" si="69"/>
        <v>0.69099999999999995</v>
      </c>
      <c r="Y134" s="10">
        <f t="shared" si="70"/>
        <v>0.69523809523809521</v>
      </c>
      <c r="AA134" t="str">
        <f t="shared" si="74"/>
        <v>Libre</v>
      </c>
      <c r="AB134" t="str">
        <f t="shared" si="75"/>
        <v>DOS</v>
      </c>
      <c r="AF134" s="22">
        <f t="shared" si="71"/>
        <v>1</v>
      </c>
      <c r="AG134" s="22">
        <f t="shared" si="72"/>
        <v>0</v>
      </c>
      <c r="AH134" s="22">
        <f t="shared" si="73"/>
        <v>0</v>
      </c>
      <c r="AI134">
        <f>VLOOKUP(Y134,'Moy libre'!$B$5:$E$52,3)</f>
        <v>25</v>
      </c>
      <c r="AJ134">
        <f>VLOOKUP(Y134,'Moy libre'!$H$5:$K$52,3)</f>
        <v>20</v>
      </c>
      <c r="AK134">
        <f>VLOOKUP(Y134,'Moy libre'!$N$5:$Q$52,3)</f>
        <v>19</v>
      </c>
      <c r="AL134">
        <f>VLOOKUP(Y134,'Moy libre'!$T$5:$W$52,3)</f>
        <v>19</v>
      </c>
      <c r="AM134">
        <f>VLOOKUP(Y134,'Moy libre'!$Z$5:$AC$52,3)</f>
        <v>19</v>
      </c>
    </row>
    <row r="135" spans="1:39" x14ac:dyDescent="0.25">
      <c r="A135" s="3">
        <v>6364</v>
      </c>
      <c r="B135" s="2" t="s">
        <v>131</v>
      </c>
      <c r="C135" s="1"/>
      <c r="D135" s="1">
        <v>1.444</v>
      </c>
      <c r="E135" s="1" t="s">
        <v>38</v>
      </c>
      <c r="F135" s="1">
        <v>45</v>
      </c>
      <c r="G135" s="1">
        <v>1.5509999999999999</v>
      </c>
      <c r="H135" s="9">
        <v>1.41</v>
      </c>
      <c r="I135" s="9">
        <v>1.474</v>
      </c>
      <c r="J135" s="1">
        <v>1.5509999999999999</v>
      </c>
      <c r="K135" s="1">
        <v>48</v>
      </c>
      <c r="L135" s="1">
        <v>196</v>
      </c>
      <c r="M135" s="1">
        <v>139</v>
      </c>
      <c r="N135" s="1">
        <v>5</v>
      </c>
      <c r="O135" s="1">
        <v>292</v>
      </c>
      <c r="P135" s="1">
        <v>192</v>
      </c>
      <c r="Q135" s="1">
        <v>7</v>
      </c>
      <c r="R135" s="1">
        <v>488</v>
      </c>
      <c r="S135" s="1">
        <v>331</v>
      </c>
      <c r="T135" s="1">
        <v>12</v>
      </c>
      <c r="U135" s="1">
        <f t="shared" si="67"/>
        <v>6364</v>
      </c>
      <c r="V135" s="1" t="str">
        <f t="shared" si="68"/>
        <v>Wim Voss</v>
      </c>
      <c r="W135" s="18"/>
      <c r="X135" s="20">
        <f t="shared" si="69"/>
        <v>1.444</v>
      </c>
      <c r="Y135" s="10">
        <f t="shared" si="70"/>
        <v>1.4743202416918428</v>
      </c>
      <c r="AA135" t="str">
        <f t="shared" si="74"/>
        <v>Libre</v>
      </c>
      <c r="AB135" t="str">
        <f t="shared" si="75"/>
        <v>DOS</v>
      </c>
      <c r="AF135" s="22">
        <f t="shared" si="71"/>
        <v>1</v>
      </c>
      <c r="AG135" s="22">
        <f t="shared" si="72"/>
        <v>0</v>
      </c>
      <c r="AH135" s="22">
        <f t="shared" si="73"/>
        <v>0</v>
      </c>
      <c r="AI135">
        <f>VLOOKUP(Y135,'Moy libre'!$B$5:$E$52,3)</f>
        <v>45</v>
      </c>
      <c r="AJ135">
        <f>VLOOKUP(Y135,'Moy libre'!$H$5:$K$52,3)</f>
        <v>45</v>
      </c>
      <c r="AK135">
        <f>VLOOKUP(Y135,'Moy libre'!$N$5:$Q$52,3)</f>
        <v>45</v>
      </c>
      <c r="AL135">
        <f>VLOOKUP(Y135,'Moy libre'!$T$5:$W$52,3)</f>
        <v>45</v>
      </c>
      <c r="AM135">
        <f>VLOOKUP(Y135,'Moy libre'!$Z$5:$AC$52,3)</f>
        <v>45</v>
      </c>
    </row>
    <row r="136" spans="1:39" x14ac:dyDescent="0.25">
      <c r="A136" s="3">
        <v>6267</v>
      </c>
      <c r="B136" s="2" t="s">
        <v>132</v>
      </c>
      <c r="C136" s="1"/>
      <c r="D136" s="1">
        <v>1.034</v>
      </c>
      <c r="E136" s="1" t="s">
        <v>38</v>
      </c>
      <c r="F136" s="1">
        <v>32</v>
      </c>
      <c r="G136" s="1">
        <v>1.1579999999999999</v>
      </c>
      <c r="H136" s="9">
        <v>1.1000000000000001</v>
      </c>
      <c r="I136" s="9">
        <v>1.07</v>
      </c>
      <c r="J136" s="1">
        <v>1.1579999999999999</v>
      </c>
      <c r="K136" s="1">
        <v>35</v>
      </c>
      <c r="L136" s="1">
        <v>330</v>
      </c>
      <c r="M136" s="1">
        <v>300</v>
      </c>
      <c r="N136" s="1">
        <v>11</v>
      </c>
      <c r="O136" s="1">
        <v>245</v>
      </c>
      <c r="P136" s="1">
        <v>237</v>
      </c>
      <c r="Q136" s="1">
        <v>9</v>
      </c>
      <c r="R136" s="1">
        <v>575</v>
      </c>
      <c r="S136" s="1">
        <v>537</v>
      </c>
      <c r="T136" s="1">
        <v>20</v>
      </c>
      <c r="U136" s="1">
        <f t="shared" si="67"/>
        <v>6267</v>
      </c>
      <c r="V136" s="1" t="str">
        <f t="shared" si="68"/>
        <v>Bennie Grob</v>
      </c>
      <c r="W136" s="18"/>
      <c r="X136" s="20">
        <f t="shared" si="69"/>
        <v>1.034</v>
      </c>
      <c r="Y136" s="10">
        <f t="shared" si="70"/>
        <v>1.0707635009310987</v>
      </c>
      <c r="AA136" t="str">
        <f t="shared" si="74"/>
        <v>Libre</v>
      </c>
      <c r="AB136" t="str">
        <f t="shared" si="75"/>
        <v>DOS</v>
      </c>
      <c r="AF136" s="22">
        <f t="shared" si="71"/>
        <v>1</v>
      </c>
      <c r="AG136" s="22">
        <f t="shared" si="72"/>
        <v>0</v>
      </c>
      <c r="AH136" s="22">
        <f t="shared" si="73"/>
        <v>0</v>
      </c>
      <c r="AI136">
        <f>VLOOKUP(Y136,'Moy libre'!$B$5:$E$52,3)</f>
        <v>32</v>
      </c>
      <c r="AJ136">
        <f>VLOOKUP(Y136,'Moy libre'!$H$5:$K$52,3)</f>
        <v>32</v>
      </c>
      <c r="AK136">
        <f>VLOOKUP(Y136,'Moy libre'!$N$5:$Q$52,3)</f>
        <v>32</v>
      </c>
      <c r="AL136">
        <f>VLOOKUP(Y136,'Moy libre'!$T$5:$W$52,3)</f>
        <v>32</v>
      </c>
      <c r="AM136">
        <f>VLOOKUP(Y136,'Moy libre'!$Z$5:$AC$52,3)</f>
        <v>32</v>
      </c>
    </row>
    <row r="137" spans="1:39" x14ac:dyDescent="0.25">
      <c r="A137" s="3">
        <v>6262</v>
      </c>
      <c r="B137" s="2" t="s">
        <v>133</v>
      </c>
      <c r="C137" s="1"/>
      <c r="D137" s="1">
        <v>1.2889999999999999</v>
      </c>
      <c r="E137" s="1" t="s">
        <v>38</v>
      </c>
      <c r="F137" s="1">
        <v>38</v>
      </c>
      <c r="G137" s="9">
        <v>1.1479999999999999</v>
      </c>
      <c r="H137" s="1">
        <v>1.1579999999999999</v>
      </c>
      <c r="I137" s="9">
        <v>1.153</v>
      </c>
      <c r="J137" s="1">
        <v>1.1579999999999999</v>
      </c>
      <c r="K137" s="1">
        <v>35</v>
      </c>
      <c r="L137" s="1">
        <v>381</v>
      </c>
      <c r="M137" s="1">
        <v>329</v>
      </c>
      <c r="N137" s="1">
        <v>11</v>
      </c>
      <c r="O137" s="1">
        <v>190</v>
      </c>
      <c r="P137" s="1">
        <v>166</v>
      </c>
      <c r="Q137" s="1">
        <v>6</v>
      </c>
      <c r="R137" s="1">
        <v>571</v>
      </c>
      <c r="S137" s="1">
        <v>495</v>
      </c>
      <c r="T137" s="1">
        <v>17</v>
      </c>
      <c r="U137" s="1">
        <f t="shared" si="67"/>
        <v>6262</v>
      </c>
      <c r="V137" s="1" t="str">
        <f t="shared" si="68"/>
        <v>Frans Overdreef</v>
      </c>
      <c r="W137" s="18"/>
      <c r="X137" s="20">
        <f t="shared" si="69"/>
        <v>1.2889999999999999</v>
      </c>
      <c r="Y137" s="10">
        <f t="shared" si="70"/>
        <v>1.1535353535353536</v>
      </c>
      <c r="AA137" t="str">
        <f t="shared" si="74"/>
        <v>Libre</v>
      </c>
      <c r="AB137" t="str">
        <f t="shared" si="75"/>
        <v>DOS</v>
      </c>
      <c r="AF137" s="22">
        <f t="shared" si="71"/>
        <v>0</v>
      </c>
      <c r="AG137" s="22">
        <f t="shared" si="72"/>
        <v>1</v>
      </c>
      <c r="AH137" s="22">
        <f t="shared" si="73"/>
        <v>0</v>
      </c>
      <c r="AI137">
        <f>VLOOKUP(Y137,'Moy libre'!$B$5:$E$52,3)</f>
        <v>35</v>
      </c>
      <c r="AJ137">
        <f>VLOOKUP(Y137,'Moy libre'!$H$5:$K$52,3)</f>
        <v>35</v>
      </c>
      <c r="AK137">
        <f>VLOOKUP(Y137,'Moy libre'!$N$5:$Q$52,3)</f>
        <v>35</v>
      </c>
      <c r="AL137">
        <f>VLOOKUP(Y137,'Moy libre'!$T$5:$W$52,3)</f>
        <v>35</v>
      </c>
      <c r="AM137">
        <f>VLOOKUP(Y137,'Moy libre'!$Z$5:$AC$52,3)</f>
        <v>35</v>
      </c>
    </row>
    <row r="138" spans="1:39" x14ac:dyDescent="0.25">
      <c r="A138" s="3">
        <v>6237</v>
      </c>
      <c r="B138" s="2" t="s">
        <v>134</v>
      </c>
      <c r="C138" s="1"/>
      <c r="D138" s="1">
        <v>0.77500000000000002</v>
      </c>
      <c r="E138" s="1" t="s">
        <v>38</v>
      </c>
      <c r="F138" s="1">
        <v>22</v>
      </c>
      <c r="G138" s="1">
        <v>0.72199999999999998</v>
      </c>
      <c r="H138" s="9">
        <v>0</v>
      </c>
      <c r="I138" s="9">
        <v>0.65700000000000003</v>
      </c>
      <c r="J138" s="1">
        <v>0.72199999999999998</v>
      </c>
      <c r="K138" s="1">
        <v>22</v>
      </c>
      <c r="L138" s="1">
        <v>73</v>
      </c>
      <c r="M138" s="1">
        <v>114</v>
      </c>
      <c r="N138" s="1">
        <v>4</v>
      </c>
      <c r="O138" s="1">
        <v>77</v>
      </c>
      <c r="P138" s="1">
        <v>114</v>
      </c>
      <c r="Q138" s="1">
        <v>4</v>
      </c>
      <c r="R138" s="1">
        <v>150</v>
      </c>
      <c r="S138" s="1">
        <v>228</v>
      </c>
      <c r="T138" s="1">
        <v>8</v>
      </c>
      <c r="U138" s="1">
        <f t="shared" si="67"/>
        <v>6237</v>
      </c>
      <c r="V138" s="1" t="str">
        <f t="shared" si="68"/>
        <v>Johan Lukassen</v>
      </c>
      <c r="W138" s="18"/>
      <c r="X138" s="20">
        <f t="shared" si="69"/>
        <v>0.77500000000000002</v>
      </c>
      <c r="Y138" s="10">
        <f t="shared" si="70"/>
        <v>0.65789473684210531</v>
      </c>
      <c r="AA138" t="str">
        <f t="shared" si="74"/>
        <v>Libre</v>
      </c>
      <c r="AB138" t="str">
        <f t="shared" si="75"/>
        <v>DOS</v>
      </c>
      <c r="AF138" s="22">
        <f t="shared" si="71"/>
        <v>0</v>
      </c>
      <c r="AG138" s="22">
        <f t="shared" si="72"/>
        <v>1</v>
      </c>
      <c r="AH138" s="22">
        <f t="shared" si="73"/>
        <v>0</v>
      </c>
      <c r="AI138">
        <f>VLOOKUP(Y138,'Moy libre'!$B$5:$E$52,3)</f>
        <v>25</v>
      </c>
      <c r="AJ138">
        <f>VLOOKUP(Y138,'Moy libre'!$H$5:$K$52,3)</f>
        <v>20</v>
      </c>
      <c r="AK138">
        <f>VLOOKUP(Y138,'Moy libre'!$N$5:$Q$52,3)</f>
        <v>19</v>
      </c>
      <c r="AL138">
        <f>VLOOKUP(Y138,'Moy libre'!$T$5:$W$52,3)</f>
        <v>19</v>
      </c>
      <c r="AM138">
        <f>VLOOKUP(Y138,'Moy libre'!$Z$5:$AC$52,3)</f>
        <v>19</v>
      </c>
    </row>
    <row r="139" spans="1:39" x14ac:dyDescent="0.25">
      <c r="A139" s="3">
        <v>6151</v>
      </c>
      <c r="B139" s="2" t="s">
        <v>135</v>
      </c>
      <c r="C139" s="1"/>
      <c r="D139" s="1">
        <v>0.80700000000000005</v>
      </c>
      <c r="E139" s="1" t="s">
        <v>38</v>
      </c>
      <c r="F139" s="1">
        <v>25</v>
      </c>
      <c r="G139" s="1">
        <v>0.70299999999999996</v>
      </c>
      <c r="H139" s="9">
        <v>0</v>
      </c>
      <c r="I139" s="9">
        <v>0</v>
      </c>
      <c r="J139" s="1">
        <v>0.70299999999999996</v>
      </c>
      <c r="K139" s="1">
        <v>22</v>
      </c>
      <c r="L139" s="1">
        <v>0</v>
      </c>
      <c r="M139" s="1">
        <v>0</v>
      </c>
      <c r="N139" s="1">
        <v>0</v>
      </c>
      <c r="O139" s="1">
        <v>19</v>
      </c>
      <c r="P139" s="1">
        <v>27</v>
      </c>
      <c r="Q139" s="1">
        <v>1</v>
      </c>
      <c r="R139" s="1">
        <v>19</v>
      </c>
      <c r="S139" s="1">
        <v>27</v>
      </c>
      <c r="T139" s="1">
        <v>1</v>
      </c>
      <c r="U139" s="1">
        <f t="shared" si="67"/>
        <v>6151</v>
      </c>
      <c r="V139" s="1" t="str">
        <f t="shared" si="68"/>
        <v>Hans Hesseling</v>
      </c>
      <c r="W139" s="18"/>
      <c r="X139" s="20">
        <f t="shared" si="69"/>
        <v>0.80700000000000005</v>
      </c>
      <c r="Y139" s="10">
        <f t="shared" si="70"/>
        <v>0.70370370370370372</v>
      </c>
      <c r="AA139" t="str">
        <f t="shared" si="74"/>
        <v>Libre</v>
      </c>
      <c r="AB139" t="str">
        <f t="shared" si="75"/>
        <v>DOS</v>
      </c>
      <c r="AF139" s="22">
        <f t="shared" si="71"/>
        <v>0</v>
      </c>
      <c r="AG139" s="22">
        <f t="shared" si="72"/>
        <v>1</v>
      </c>
      <c r="AH139" s="22">
        <f t="shared" si="73"/>
        <v>0</v>
      </c>
      <c r="AI139">
        <f>VLOOKUP(Y139,'Moy libre'!$B$5:$E$52,3)</f>
        <v>25</v>
      </c>
      <c r="AJ139">
        <f>VLOOKUP(Y139,'Moy libre'!$H$5:$K$52,3)</f>
        <v>22</v>
      </c>
      <c r="AK139">
        <f>VLOOKUP(Y139,'Moy libre'!$N$5:$Q$52,3)</f>
        <v>22</v>
      </c>
      <c r="AL139">
        <f>VLOOKUP(Y139,'Moy libre'!$T$5:$W$52,3)</f>
        <v>22</v>
      </c>
      <c r="AM139">
        <f>VLOOKUP(Y139,'Moy libre'!$Z$5:$AC$52,3)</f>
        <v>22</v>
      </c>
    </row>
    <row r="140" spans="1:39" x14ac:dyDescent="0.25">
      <c r="A140" s="3">
        <v>6119</v>
      </c>
      <c r="B140" s="2" t="s">
        <v>136</v>
      </c>
      <c r="C140" s="1"/>
      <c r="D140" s="1">
        <v>1.7529999999999999</v>
      </c>
      <c r="E140" s="1" t="s">
        <v>38</v>
      </c>
      <c r="F140" s="1">
        <v>54</v>
      </c>
      <c r="G140" s="9">
        <v>1.7390000000000001</v>
      </c>
      <c r="H140" s="9">
        <v>0</v>
      </c>
      <c r="I140" s="1">
        <v>1.853</v>
      </c>
      <c r="J140" s="1">
        <v>1.853</v>
      </c>
      <c r="K140" s="1">
        <v>57</v>
      </c>
      <c r="L140" s="1">
        <v>206</v>
      </c>
      <c r="M140" s="1">
        <v>97</v>
      </c>
      <c r="N140" s="1">
        <v>4</v>
      </c>
      <c r="O140" s="1">
        <v>198</v>
      </c>
      <c r="P140" s="1">
        <v>121</v>
      </c>
      <c r="Q140" s="1">
        <v>4</v>
      </c>
      <c r="R140" s="1">
        <v>404</v>
      </c>
      <c r="S140" s="1">
        <v>218</v>
      </c>
      <c r="T140" s="1">
        <v>8</v>
      </c>
      <c r="U140" s="1">
        <f t="shared" si="67"/>
        <v>6119</v>
      </c>
      <c r="V140" s="1" t="str">
        <f t="shared" si="68"/>
        <v>Jeroen Gunsing</v>
      </c>
      <c r="W140" s="18"/>
      <c r="X140" s="20">
        <f t="shared" si="69"/>
        <v>1.7529999999999999</v>
      </c>
      <c r="Y140" s="10">
        <f t="shared" si="70"/>
        <v>1.8532110091743119</v>
      </c>
      <c r="AA140" t="str">
        <f t="shared" si="74"/>
        <v>Libre</v>
      </c>
      <c r="AB140" t="str">
        <f t="shared" si="75"/>
        <v>DOS</v>
      </c>
      <c r="AF140" s="22">
        <f t="shared" si="71"/>
        <v>1</v>
      </c>
      <c r="AG140" s="22">
        <f t="shared" si="72"/>
        <v>0</v>
      </c>
      <c r="AH140" s="22">
        <f t="shared" si="73"/>
        <v>0</v>
      </c>
      <c r="AI140">
        <f>VLOOKUP(Y140,'Moy libre'!$B$5:$E$52,3)</f>
        <v>57</v>
      </c>
      <c r="AJ140">
        <f>VLOOKUP(Y140,'Moy libre'!$H$5:$K$52,3)</f>
        <v>57</v>
      </c>
      <c r="AK140">
        <f>VLOOKUP(Y140,'Moy libre'!$N$5:$Q$52,3)</f>
        <v>57</v>
      </c>
      <c r="AL140">
        <f>VLOOKUP(Y140,'Moy libre'!$T$5:$W$52,3)</f>
        <v>57</v>
      </c>
      <c r="AM140">
        <f>VLOOKUP(Y140,'Moy libre'!$Z$5:$AC$52,3)</f>
        <v>57</v>
      </c>
    </row>
    <row r="141" spans="1:39" x14ac:dyDescent="0.25">
      <c r="A141" s="3">
        <v>6062</v>
      </c>
      <c r="B141" s="2" t="s">
        <v>137</v>
      </c>
      <c r="C141" s="1"/>
      <c r="D141" s="1">
        <v>0.60899999999999999</v>
      </c>
      <c r="E141" s="1" t="s">
        <v>38</v>
      </c>
      <c r="F141" s="1">
        <v>19</v>
      </c>
      <c r="G141" s="1">
        <v>0.72399999999999998</v>
      </c>
      <c r="H141" s="9">
        <v>0.59599999999999997</v>
      </c>
      <c r="I141" s="9">
        <v>0.64900000000000002</v>
      </c>
      <c r="J141" s="1">
        <v>0.72399999999999998</v>
      </c>
      <c r="K141" s="1">
        <v>22</v>
      </c>
      <c r="L141" s="1">
        <v>148</v>
      </c>
      <c r="M141" s="1">
        <v>248</v>
      </c>
      <c r="N141" s="1">
        <v>9</v>
      </c>
      <c r="O141" s="1">
        <v>111</v>
      </c>
      <c r="P141" s="1">
        <v>151</v>
      </c>
      <c r="Q141" s="1">
        <v>6</v>
      </c>
      <c r="R141" s="1">
        <v>259</v>
      </c>
      <c r="S141" s="1">
        <v>399</v>
      </c>
      <c r="T141" s="1">
        <v>15</v>
      </c>
      <c r="U141" s="1">
        <f t="shared" si="67"/>
        <v>6062</v>
      </c>
      <c r="V141" s="1" t="str">
        <f t="shared" si="68"/>
        <v>Henk Castrop</v>
      </c>
      <c r="W141" s="18"/>
      <c r="X141" s="20">
        <f t="shared" si="69"/>
        <v>0.60899999999999999</v>
      </c>
      <c r="Y141" s="10">
        <f t="shared" si="70"/>
        <v>0.64912280701754388</v>
      </c>
      <c r="AA141" t="str">
        <f t="shared" si="74"/>
        <v>Libre</v>
      </c>
      <c r="AB141" t="str">
        <f t="shared" si="75"/>
        <v>DOS</v>
      </c>
      <c r="AF141" s="22">
        <f t="shared" si="71"/>
        <v>1</v>
      </c>
      <c r="AG141" s="22">
        <f t="shared" si="72"/>
        <v>0</v>
      </c>
      <c r="AH141" s="22">
        <f t="shared" si="73"/>
        <v>0</v>
      </c>
      <c r="AI141">
        <f>VLOOKUP(Y141,'Moy libre'!$B$5:$E$52,3)</f>
        <v>25</v>
      </c>
      <c r="AJ141">
        <f>VLOOKUP(Y141,'Moy libre'!$H$5:$K$52,3)</f>
        <v>20</v>
      </c>
      <c r="AK141">
        <f>VLOOKUP(Y141,'Moy libre'!$N$5:$Q$52,3)</f>
        <v>19</v>
      </c>
      <c r="AL141">
        <f>VLOOKUP(Y141,'Moy libre'!$T$5:$W$52,3)</f>
        <v>19</v>
      </c>
      <c r="AM141">
        <f>VLOOKUP(Y141,'Moy libre'!$Z$5:$AC$52,3)</f>
        <v>19</v>
      </c>
    </row>
    <row r="142" spans="1:39" x14ac:dyDescent="0.25">
      <c r="A142" s="3">
        <v>6027</v>
      </c>
      <c r="B142" s="2" t="s">
        <v>138</v>
      </c>
      <c r="C142" s="1"/>
      <c r="D142" s="1">
        <v>0.74</v>
      </c>
      <c r="E142" s="1" t="s">
        <v>38</v>
      </c>
      <c r="F142" s="1">
        <v>22</v>
      </c>
      <c r="G142" s="9">
        <v>0.58799999999999997</v>
      </c>
      <c r="H142" s="1">
        <v>0.89600000000000002</v>
      </c>
      <c r="I142" s="9">
        <v>0.78900000000000003</v>
      </c>
      <c r="J142" s="1">
        <v>0.89600000000000002</v>
      </c>
      <c r="K142" s="1">
        <v>25</v>
      </c>
      <c r="L142" s="1">
        <v>156</v>
      </c>
      <c r="M142" s="1">
        <v>174</v>
      </c>
      <c r="N142" s="1">
        <v>7</v>
      </c>
      <c r="O142" s="1">
        <v>205</v>
      </c>
      <c r="P142" s="1">
        <v>283</v>
      </c>
      <c r="Q142" s="1">
        <v>9</v>
      </c>
      <c r="R142" s="1">
        <v>361</v>
      </c>
      <c r="S142" s="1">
        <v>457</v>
      </c>
      <c r="T142" s="1">
        <v>16</v>
      </c>
      <c r="U142" s="1">
        <f t="shared" si="67"/>
        <v>6027</v>
      </c>
      <c r="V142" s="1" t="str">
        <f t="shared" si="68"/>
        <v>Rob Brands</v>
      </c>
      <c r="W142" s="18"/>
      <c r="X142" s="20">
        <f t="shared" si="69"/>
        <v>0.74</v>
      </c>
      <c r="Y142" s="10">
        <f t="shared" si="70"/>
        <v>0.78993435448577676</v>
      </c>
      <c r="AA142" t="str">
        <f t="shared" si="74"/>
        <v>Libre</v>
      </c>
      <c r="AB142" t="str">
        <f t="shared" si="75"/>
        <v>DOS</v>
      </c>
      <c r="AF142" s="22">
        <f t="shared" si="71"/>
        <v>1</v>
      </c>
      <c r="AG142" s="22">
        <f t="shared" si="72"/>
        <v>0</v>
      </c>
      <c r="AH142" s="22">
        <f t="shared" si="73"/>
        <v>0</v>
      </c>
      <c r="AI142">
        <f>VLOOKUP(Y142,'Moy libre'!$B$5:$E$52,3)</f>
        <v>25</v>
      </c>
      <c r="AJ142">
        <f>VLOOKUP(Y142,'Moy libre'!$H$5:$K$52,3)</f>
        <v>22</v>
      </c>
      <c r="AK142">
        <f>VLOOKUP(Y142,'Moy libre'!$N$5:$Q$52,3)</f>
        <v>22</v>
      </c>
      <c r="AL142">
        <f>VLOOKUP(Y142,'Moy libre'!$T$5:$W$52,3)</f>
        <v>22</v>
      </c>
      <c r="AM142">
        <f>VLOOKUP(Y142,'Moy libre'!$Z$5:$AC$52,3)</f>
        <v>22</v>
      </c>
    </row>
    <row r="143" spans="1:39" x14ac:dyDescent="0.25">
      <c r="A143" s="3">
        <v>6025</v>
      </c>
      <c r="B143" s="2" t="s">
        <v>139</v>
      </c>
      <c r="C143" s="1"/>
      <c r="D143" s="1">
        <v>0.67200000000000004</v>
      </c>
      <c r="E143" s="1" t="s">
        <v>38</v>
      </c>
      <c r="F143" s="1">
        <v>19</v>
      </c>
      <c r="G143" s="9">
        <v>0.58799999999999997</v>
      </c>
      <c r="H143" s="1">
        <v>0.72299999999999998</v>
      </c>
      <c r="I143" s="9">
        <v>0.65</v>
      </c>
      <c r="J143" s="1">
        <v>0.72299999999999998</v>
      </c>
      <c r="K143" s="1">
        <v>22</v>
      </c>
      <c r="L143" s="1">
        <v>118</v>
      </c>
      <c r="M143" s="1">
        <v>163</v>
      </c>
      <c r="N143" s="1">
        <v>7</v>
      </c>
      <c r="O143" s="1">
        <v>109</v>
      </c>
      <c r="P143" s="1">
        <v>186</v>
      </c>
      <c r="Q143" s="1">
        <v>6</v>
      </c>
      <c r="R143" s="1">
        <v>227</v>
      </c>
      <c r="S143" s="1">
        <v>349</v>
      </c>
      <c r="T143" s="1">
        <v>13</v>
      </c>
      <c r="U143" s="1">
        <f t="shared" si="67"/>
        <v>6025</v>
      </c>
      <c r="V143" s="1" t="str">
        <f t="shared" si="68"/>
        <v>Rob Wiggers</v>
      </c>
      <c r="W143" s="18"/>
      <c r="X143" s="20">
        <f t="shared" si="69"/>
        <v>0.67200000000000004</v>
      </c>
      <c r="Y143" s="10">
        <f t="shared" si="70"/>
        <v>0.65042979942693413</v>
      </c>
      <c r="AA143" t="str">
        <f t="shared" si="74"/>
        <v>Libre</v>
      </c>
      <c r="AB143" t="str">
        <f t="shared" si="75"/>
        <v>DOS</v>
      </c>
      <c r="AF143" s="22">
        <f t="shared" si="71"/>
        <v>0</v>
      </c>
      <c r="AG143" s="22">
        <f t="shared" si="72"/>
        <v>1</v>
      </c>
      <c r="AH143" s="22">
        <f t="shared" si="73"/>
        <v>0</v>
      </c>
      <c r="AI143">
        <f>VLOOKUP(Y143,'Moy libre'!$B$5:$E$52,3)</f>
        <v>25</v>
      </c>
      <c r="AJ143">
        <f>VLOOKUP(Y143,'Moy libre'!$H$5:$K$52,3)</f>
        <v>20</v>
      </c>
      <c r="AK143">
        <f>VLOOKUP(Y143,'Moy libre'!$N$5:$Q$52,3)</f>
        <v>19</v>
      </c>
      <c r="AL143">
        <f>VLOOKUP(Y143,'Moy libre'!$T$5:$W$52,3)</f>
        <v>19</v>
      </c>
      <c r="AM143">
        <f>VLOOKUP(Y143,'Moy libre'!$Z$5:$AC$52,3)</f>
        <v>19</v>
      </c>
    </row>
    <row r="144" spans="1:39" x14ac:dyDescent="0.25">
      <c r="A144" s="3">
        <v>6023</v>
      </c>
      <c r="B144" s="2" t="s">
        <v>140</v>
      </c>
      <c r="C144" s="1"/>
      <c r="D144" s="1">
        <v>1.599</v>
      </c>
      <c r="E144" s="1" t="s">
        <v>38</v>
      </c>
      <c r="F144" s="1">
        <v>48</v>
      </c>
      <c r="G144" s="9">
        <v>1.7869999999999999</v>
      </c>
      <c r="H144" s="1">
        <v>1.879</v>
      </c>
      <c r="I144" s="9">
        <v>1.83</v>
      </c>
      <c r="J144" s="1">
        <v>1.879</v>
      </c>
      <c r="K144" s="1">
        <v>57</v>
      </c>
      <c r="L144" s="1">
        <v>421</v>
      </c>
      <c r="M144" s="1">
        <v>224</v>
      </c>
      <c r="N144" s="1">
        <v>10</v>
      </c>
      <c r="O144" s="1">
        <v>390</v>
      </c>
      <c r="P144" s="1">
        <v>219</v>
      </c>
      <c r="Q144" s="1">
        <v>8</v>
      </c>
      <c r="R144" s="1">
        <v>811</v>
      </c>
      <c r="S144" s="1">
        <v>443</v>
      </c>
      <c r="T144" s="1">
        <v>18</v>
      </c>
      <c r="U144" s="1">
        <f t="shared" si="67"/>
        <v>6023</v>
      </c>
      <c r="V144" s="1" t="str">
        <f t="shared" si="68"/>
        <v>Rob van Bon</v>
      </c>
      <c r="W144" s="18"/>
      <c r="X144" s="20">
        <f t="shared" si="69"/>
        <v>1.599</v>
      </c>
      <c r="Y144" s="10">
        <f t="shared" si="70"/>
        <v>1.8306997742663658</v>
      </c>
      <c r="AA144" t="str">
        <f t="shared" si="74"/>
        <v>Libre</v>
      </c>
      <c r="AB144" t="str">
        <f t="shared" si="75"/>
        <v>DOS</v>
      </c>
      <c r="AF144" s="22">
        <f t="shared" si="71"/>
        <v>1</v>
      </c>
      <c r="AG144" s="22">
        <f t="shared" si="72"/>
        <v>0</v>
      </c>
      <c r="AH144" s="22">
        <f t="shared" si="73"/>
        <v>0</v>
      </c>
      <c r="AI144">
        <f>VLOOKUP(Y144,'Moy libre'!$B$5:$E$52,3)</f>
        <v>57</v>
      </c>
      <c r="AJ144">
        <f>VLOOKUP(Y144,'Moy libre'!$H$5:$K$52,3)</f>
        <v>57</v>
      </c>
      <c r="AK144">
        <f>VLOOKUP(Y144,'Moy libre'!$N$5:$Q$52,3)</f>
        <v>57</v>
      </c>
      <c r="AL144">
        <f>VLOOKUP(Y144,'Moy libre'!$T$5:$W$52,3)</f>
        <v>57</v>
      </c>
      <c r="AM144">
        <f>VLOOKUP(Y144,'Moy libre'!$Z$5:$AC$52,3)</f>
        <v>57</v>
      </c>
    </row>
    <row r="146" spans="1:39" ht="21" x14ac:dyDescent="0.4">
      <c r="A146" s="8" t="s">
        <v>141</v>
      </c>
    </row>
    <row r="148" spans="1:39" x14ac:dyDescent="0.25">
      <c r="A148" s="2" t="s">
        <v>4</v>
      </c>
      <c r="B148" s="2" t="s">
        <v>5</v>
      </c>
      <c r="D148" s="1" t="s">
        <v>6</v>
      </c>
      <c r="E148" s="1" t="s">
        <v>7</v>
      </c>
      <c r="F148" s="1" t="s">
        <v>8</v>
      </c>
      <c r="G148" s="1" t="s">
        <v>9</v>
      </c>
      <c r="H148" s="1" t="s">
        <v>10</v>
      </c>
      <c r="I148" s="1" t="s">
        <v>11</v>
      </c>
      <c r="J148" s="1" t="s">
        <v>12</v>
      </c>
      <c r="L148" s="1" t="s">
        <v>13</v>
      </c>
      <c r="M148" s="1" t="s">
        <v>14</v>
      </c>
      <c r="N148" s="1" t="s">
        <v>15</v>
      </c>
      <c r="O148" s="1" t="s">
        <v>16</v>
      </c>
      <c r="P148" s="1" t="s">
        <v>17</v>
      </c>
      <c r="Q148" s="1" t="s">
        <v>18</v>
      </c>
      <c r="R148" s="1" t="s">
        <v>19</v>
      </c>
      <c r="S148" s="1" t="s">
        <v>20</v>
      </c>
      <c r="T148" s="1" t="s">
        <v>21</v>
      </c>
      <c r="U148" s="1"/>
      <c r="V148" s="1"/>
      <c r="W148" s="18"/>
      <c r="X148" s="20"/>
    </row>
    <row r="149" spans="1:39" x14ac:dyDescent="0.25">
      <c r="A149" s="3">
        <v>6392</v>
      </c>
      <c r="B149" s="2" t="s">
        <v>142</v>
      </c>
      <c r="C149" s="1"/>
      <c r="D149" s="1">
        <v>1.272</v>
      </c>
      <c r="E149" s="1" t="s">
        <v>38</v>
      </c>
      <c r="F149" s="1">
        <v>38</v>
      </c>
      <c r="G149" s="1">
        <v>1.478</v>
      </c>
      <c r="H149" s="9">
        <v>1.2210000000000001</v>
      </c>
      <c r="I149" s="9">
        <v>1.2509999999999999</v>
      </c>
      <c r="J149" s="1">
        <v>1.478</v>
      </c>
      <c r="K149" s="1">
        <v>45</v>
      </c>
      <c r="L149" s="1">
        <v>298</v>
      </c>
      <c r="M149" s="1">
        <v>244</v>
      </c>
      <c r="N149" s="1">
        <v>9</v>
      </c>
      <c r="O149" s="1">
        <v>235</v>
      </c>
      <c r="P149" s="1">
        <v>182</v>
      </c>
      <c r="Q149" s="1">
        <v>7</v>
      </c>
      <c r="R149" s="1">
        <v>533</v>
      </c>
      <c r="S149" s="1">
        <v>426</v>
      </c>
      <c r="T149" s="1">
        <v>16</v>
      </c>
      <c r="U149" s="1">
        <f t="shared" ref="U149:U156" si="76">A149</f>
        <v>6392</v>
      </c>
      <c r="V149" s="1" t="str">
        <f t="shared" ref="V149:V156" si="77">B149</f>
        <v>Wilko Wolsink</v>
      </c>
      <c r="W149" s="18"/>
      <c r="X149" s="20">
        <f t="shared" ref="X149:X156" si="78">D149</f>
        <v>1.272</v>
      </c>
      <c r="Y149" s="10">
        <f t="shared" ref="Y149:Y156" si="79">IF(T149&gt;0,R149/S149,D149)</f>
        <v>1.2511737089201878</v>
      </c>
      <c r="AA149" t="str">
        <f>E149</f>
        <v>Libre</v>
      </c>
      <c r="AB149" t="str">
        <f>$A$146</f>
        <v>DSS</v>
      </c>
      <c r="AF149" s="22">
        <f t="shared" ref="AF149:AF156" si="80">IF(Y149&gt;X149,1,0)</f>
        <v>0</v>
      </c>
      <c r="AG149" s="22">
        <f t="shared" ref="AG149:AG156" si="81">IF(Y149&lt;X149,1,0)</f>
        <v>1</v>
      </c>
      <c r="AH149" s="22">
        <f t="shared" ref="AH149:AH156" si="82">IF(X149=Y149,1,0)</f>
        <v>0</v>
      </c>
      <c r="AI149">
        <f>VLOOKUP(Y149,'Moy libre'!$B$5:$E$52,3)</f>
        <v>38</v>
      </c>
      <c r="AJ149">
        <f>VLOOKUP(Y149,'Moy libre'!$H$5:$K$52,3)</f>
        <v>38</v>
      </c>
      <c r="AK149">
        <f>VLOOKUP(Y149,'Moy libre'!$N$5:$Q$52,3)</f>
        <v>38</v>
      </c>
      <c r="AL149">
        <f>VLOOKUP(Y149,'Moy libre'!$T$5:$W$52,3)</f>
        <v>38</v>
      </c>
      <c r="AM149">
        <f>VLOOKUP(Y149,'Moy libre'!$Z$5:$AC$52,3)</f>
        <v>38</v>
      </c>
    </row>
    <row r="150" spans="1:39" x14ac:dyDescent="0.25">
      <c r="A150" s="3">
        <v>6389</v>
      </c>
      <c r="B150" s="2" t="s">
        <v>143</v>
      </c>
      <c r="C150" s="1"/>
      <c r="D150" s="1">
        <v>1.399</v>
      </c>
      <c r="E150" s="1" t="s">
        <v>38</v>
      </c>
      <c r="F150" s="1">
        <v>41</v>
      </c>
      <c r="G150" s="1">
        <v>1.881</v>
      </c>
      <c r="H150" s="9">
        <v>1.446</v>
      </c>
      <c r="I150" s="9">
        <v>1.5680000000000001</v>
      </c>
      <c r="J150" s="1">
        <v>1.881</v>
      </c>
      <c r="K150" s="1">
        <v>57</v>
      </c>
      <c r="L150" s="1">
        <v>376</v>
      </c>
      <c r="M150" s="1">
        <v>260</v>
      </c>
      <c r="N150" s="1">
        <v>10</v>
      </c>
      <c r="O150" s="1">
        <v>303</v>
      </c>
      <c r="P150" s="1">
        <v>173</v>
      </c>
      <c r="Q150" s="1">
        <v>7</v>
      </c>
      <c r="R150" s="1">
        <v>679</v>
      </c>
      <c r="S150" s="1">
        <v>433</v>
      </c>
      <c r="T150" s="1">
        <v>17</v>
      </c>
      <c r="U150" s="1">
        <f t="shared" si="76"/>
        <v>6389</v>
      </c>
      <c r="V150" s="1" t="str">
        <f t="shared" si="77"/>
        <v>Tonnie de Wild</v>
      </c>
      <c r="W150" s="18"/>
      <c r="X150" s="20">
        <f t="shared" si="78"/>
        <v>1.399</v>
      </c>
      <c r="Y150" s="10">
        <f t="shared" si="79"/>
        <v>1.5681293302540416</v>
      </c>
      <c r="AA150" t="str">
        <f t="shared" ref="AA150:AA156" si="83">E150</f>
        <v>Libre</v>
      </c>
      <c r="AB150" t="str">
        <f t="shared" ref="AB150:AB156" si="84">$A$146</f>
        <v>DSS</v>
      </c>
      <c r="AF150" s="22">
        <f t="shared" si="80"/>
        <v>1</v>
      </c>
      <c r="AG150" s="22">
        <f t="shared" si="81"/>
        <v>0</v>
      </c>
      <c r="AH150" s="22">
        <f t="shared" si="82"/>
        <v>0</v>
      </c>
      <c r="AI150">
        <f>VLOOKUP(Y150,'Moy libre'!$B$5:$E$52,3)</f>
        <v>48</v>
      </c>
      <c r="AJ150">
        <f>VLOOKUP(Y150,'Moy libre'!$H$5:$K$52,3)</f>
        <v>48</v>
      </c>
      <c r="AK150">
        <f>VLOOKUP(Y150,'Moy libre'!$N$5:$Q$52,3)</f>
        <v>48</v>
      </c>
      <c r="AL150">
        <f>VLOOKUP(Y150,'Moy libre'!$T$5:$W$52,3)</f>
        <v>48</v>
      </c>
      <c r="AM150">
        <f>VLOOKUP(Y150,'Moy libre'!$Z$5:$AC$52,3)</f>
        <v>48</v>
      </c>
    </row>
    <row r="151" spans="1:39" x14ac:dyDescent="0.25">
      <c r="A151" s="3">
        <v>6338</v>
      </c>
      <c r="B151" s="2" t="s">
        <v>144</v>
      </c>
      <c r="C151" s="1"/>
      <c r="D151" s="1">
        <v>1.84</v>
      </c>
      <c r="E151" s="1" t="s">
        <v>38</v>
      </c>
      <c r="F151" s="1">
        <v>57</v>
      </c>
      <c r="G151" s="9">
        <v>1.621</v>
      </c>
      <c r="H151" s="1">
        <v>1.7849999999999999</v>
      </c>
      <c r="I151" s="9">
        <v>1.7150000000000001</v>
      </c>
      <c r="J151" s="1">
        <v>1.7849999999999999</v>
      </c>
      <c r="K151" s="1">
        <v>54</v>
      </c>
      <c r="L151" s="1">
        <v>316</v>
      </c>
      <c r="M151" s="1">
        <v>177</v>
      </c>
      <c r="N151" s="1">
        <v>7</v>
      </c>
      <c r="O151" s="1">
        <v>281</v>
      </c>
      <c r="P151" s="1">
        <v>171</v>
      </c>
      <c r="Q151" s="1">
        <v>6</v>
      </c>
      <c r="R151" s="1">
        <v>597</v>
      </c>
      <c r="S151" s="1">
        <v>348</v>
      </c>
      <c r="T151" s="1">
        <v>13</v>
      </c>
      <c r="U151" s="1">
        <f t="shared" si="76"/>
        <v>6338</v>
      </c>
      <c r="V151" s="1" t="str">
        <f t="shared" si="77"/>
        <v>Maurice Sars</v>
      </c>
      <c r="W151" s="18"/>
      <c r="X151" s="20">
        <f t="shared" si="78"/>
        <v>1.84</v>
      </c>
      <c r="Y151" s="10">
        <f t="shared" si="79"/>
        <v>1.7155172413793103</v>
      </c>
      <c r="AA151" t="str">
        <f t="shared" si="83"/>
        <v>Libre</v>
      </c>
      <c r="AB151" t="str">
        <f t="shared" si="84"/>
        <v>DSS</v>
      </c>
      <c r="AF151" s="22">
        <f t="shared" si="80"/>
        <v>0</v>
      </c>
      <c r="AG151" s="22">
        <f t="shared" si="81"/>
        <v>1</v>
      </c>
      <c r="AH151" s="22">
        <f t="shared" si="82"/>
        <v>0</v>
      </c>
      <c r="AI151">
        <f>VLOOKUP(Y151,'Moy libre'!$B$5:$E$52,3)</f>
        <v>54</v>
      </c>
      <c r="AJ151">
        <f>VLOOKUP(Y151,'Moy libre'!$H$5:$K$52,3)</f>
        <v>54</v>
      </c>
      <c r="AK151">
        <f>VLOOKUP(Y151,'Moy libre'!$N$5:$Q$52,3)</f>
        <v>54</v>
      </c>
      <c r="AL151">
        <f>VLOOKUP(Y151,'Moy libre'!$T$5:$W$52,3)</f>
        <v>54</v>
      </c>
      <c r="AM151">
        <f>VLOOKUP(Y151,'Moy libre'!$Z$5:$AC$52,3)</f>
        <v>54</v>
      </c>
    </row>
    <row r="152" spans="1:39" x14ac:dyDescent="0.25">
      <c r="A152" s="3">
        <v>6217</v>
      </c>
      <c r="B152" s="2" t="s">
        <v>66</v>
      </c>
      <c r="C152" s="1"/>
      <c r="D152" s="1">
        <v>1</v>
      </c>
      <c r="E152" s="1" t="s">
        <v>38</v>
      </c>
      <c r="F152" s="1">
        <v>32</v>
      </c>
      <c r="G152" s="1">
        <v>1.2330000000000001</v>
      </c>
      <c r="H152" s="9">
        <v>0</v>
      </c>
      <c r="I152" s="9">
        <v>1.1970000000000001</v>
      </c>
      <c r="J152" s="1">
        <v>1.2330000000000001</v>
      </c>
      <c r="K152" s="1">
        <v>38</v>
      </c>
      <c r="L152" s="1">
        <v>111</v>
      </c>
      <c r="M152" s="1">
        <v>95</v>
      </c>
      <c r="N152" s="1">
        <v>4</v>
      </c>
      <c r="O152" s="1">
        <v>95</v>
      </c>
      <c r="P152" s="1">
        <v>77</v>
      </c>
      <c r="Q152" s="1">
        <v>3</v>
      </c>
      <c r="R152" s="1">
        <v>206</v>
      </c>
      <c r="S152" s="1">
        <v>172</v>
      </c>
      <c r="T152" s="1">
        <v>7</v>
      </c>
      <c r="U152" s="1">
        <f t="shared" si="76"/>
        <v>6217</v>
      </c>
      <c r="V152" s="1" t="str">
        <f t="shared" si="77"/>
        <v>Marc Kniest</v>
      </c>
      <c r="W152" s="18"/>
      <c r="X152" s="20">
        <f t="shared" si="78"/>
        <v>1</v>
      </c>
      <c r="Y152" s="10">
        <f t="shared" si="79"/>
        <v>1.1976744186046511</v>
      </c>
      <c r="AA152" t="str">
        <f t="shared" si="83"/>
        <v>Libre</v>
      </c>
      <c r="AB152" t="str">
        <f t="shared" si="84"/>
        <v>DSS</v>
      </c>
      <c r="AF152" s="22">
        <f t="shared" si="80"/>
        <v>1</v>
      </c>
      <c r="AG152" s="22">
        <f t="shared" si="81"/>
        <v>0</v>
      </c>
      <c r="AH152" s="22">
        <f t="shared" si="82"/>
        <v>0</v>
      </c>
      <c r="AI152">
        <f>VLOOKUP(Y152,'Moy libre'!$B$5:$E$52,3)</f>
        <v>35</v>
      </c>
      <c r="AJ152">
        <f>VLOOKUP(Y152,'Moy libre'!$H$5:$K$52,3)</f>
        <v>35</v>
      </c>
      <c r="AK152">
        <f>VLOOKUP(Y152,'Moy libre'!$N$5:$Q$52,3)</f>
        <v>35</v>
      </c>
      <c r="AL152">
        <f>VLOOKUP(Y152,'Moy libre'!$T$5:$W$52,3)</f>
        <v>35</v>
      </c>
      <c r="AM152">
        <f>VLOOKUP(Y152,'Moy libre'!$Z$5:$AC$52,3)</f>
        <v>35</v>
      </c>
    </row>
    <row r="153" spans="1:39" x14ac:dyDescent="0.25">
      <c r="A153" s="3">
        <v>6208</v>
      </c>
      <c r="B153" s="2" t="s">
        <v>145</v>
      </c>
      <c r="C153" s="1"/>
      <c r="D153" s="1">
        <v>0.94399999999999995</v>
      </c>
      <c r="E153" s="1" t="s">
        <v>38</v>
      </c>
      <c r="F153" s="1">
        <v>28</v>
      </c>
      <c r="G153" s="9">
        <v>0.77600000000000002</v>
      </c>
      <c r="H153" s="1">
        <v>0.9</v>
      </c>
      <c r="I153" s="9">
        <v>0.85199999999999998</v>
      </c>
      <c r="J153" s="1">
        <v>0.9</v>
      </c>
      <c r="K153" s="1">
        <v>28</v>
      </c>
      <c r="L153" s="1">
        <v>180</v>
      </c>
      <c r="M153" s="1">
        <v>200</v>
      </c>
      <c r="N153" s="1">
        <v>7</v>
      </c>
      <c r="O153" s="1">
        <v>97</v>
      </c>
      <c r="P153" s="1">
        <v>125</v>
      </c>
      <c r="Q153" s="1">
        <v>5</v>
      </c>
      <c r="R153" s="1">
        <v>277</v>
      </c>
      <c r="S153" s="1">
        <v>325</v>
      </c>
      <c r="T153" s="1">
        <v>12</v>
      </c>
      <c r="U153" s="1">
        <f t="shared" si="76"/>
        <v>6208</v>
      </c>
      <c r="V153" s="1" t="str">
        <f t="shared" si="77"/>
        <v>Jan Kruk</v>
      </c>
      <c r="W153" s="18"/>
      <c r="X153" s="20">
        <f t="shared" si="78"/>
        <v>0.94399999999999995</v>
      </c>
      <c r="Y153" s="10">
        <f t="shared" si="79"/>
        <v>0.85230769230769232</v>
      </c>
      <c r="AA153" t="str">
        <f t="shared" si="83"/>
        <v>Libre</v>
      </c>
      <c r="AB153" t="str">
        <f t="shared" si="84"/>
        <v>DSS</v>
      </c>
      <c r="AF153" s="22">
        <f t="shared" si="80"/>
        <v>0</v>
      </c>
      <c r="AG153" s="22">
        <f t="shared" si="81"/>
        <v>1</v>
      </c>
      <c r="AH153" s="22">
        <f t="shared" si="82"/>
        <v>0</v>
      </c>
      <c r="AI153">
        <f>VLOOKUP(Y153,'Moy libre'!$B$5:$E$52,3)</f>
        <v>25</v>
      </c>
      <c r="AJ153">
        <f>VLOOKUP(Y153,'Moy libre'!$H$5:$K$52,3)</f>
        <v>25</v>
      </c>
      <c r="AK153">
        <f>VLOOKUP(Y153,'Moy libre'!$N$5:$Q$52,3)</f>
        <v>25</v>
      </c>
      <c r="AL153">
        <f>VLOOKUP(Y153,'Moy libre'!$T$5:$W$52,3)</f>
        <v>25</v>
      </c>
      <c r="AM153">
        <f>VLOOKUP(Y153,'Moy libre'!$Z$5:$AC$52,3)</f>
        <v>25</v>
      </c>
    </row>
    <row r="154" spans="1:39" x14ac:dyDescent="0.25">
      <c r="A154" s="3">
        <v>6205</v>
      </c>
      <c r="B154" s="2" t="s">
        <v>146</v>
      </c>
      <c r="C154" s="1"/>
      <c r="D154" s="1">
        <v>2.1360000000000001</v>
      </c>
      <c r="E154" s="1" t="s">
        <v>38</v>
      </c>
      <c r="F154" s="1">
        <v>68</v>
      </c>
      <c r="G154" s="9">
        <v>0</v>
      </c>
      <c r="H154" s="9">
        <v>0</v>
      </c>
      <c r="I154" s="9">
        <v>0</v>
      </c>
      <c r="J154" s="1">
        <v>0</v>
      </c>
      <c r="K154" s="1">
        <v>68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f t="shared" si="76"/>
        <v>6205</v>
      </c>
      <c r="V154" s="1" t="str">
        <f t="shared" si="77"/>
        <v>Wim Kruk</v>
      </c>
      <c r="W154" s="18"/>
      <c r="X154" s="20">
        <f t="shared" si="78"/>
        <v>2.1360000000000001</v>
      </c>
      <c r="Y154" s="10">
        <f t="shared" si="79"/>
        <v>2.1360000000000001</v>
      </c>
      <c r="AA154" t="str">
        <f t="shared" si="83"/>
        <v>Libre</v>
      </c>
      <c r="AB154" t="str">
        <f t="shared" si="84"/>
        <v>DSS</v>
      </c>
      <c r="AF154" s="22">
        <f t="shared" si="80"/>
        <v>0</v>
      </c>
      <c r="AG154" s="22">
        <f t="shared" si="81"/>
        <v>0</v>
      </c>
      <c r="AH154" s="22">
        <f t="shared" si="82"/>
        <v>1</v>
      </c>
      <c r="AI154">
        <f>VLOOKUP(Y154,'Moy libre'!$B$5:$E$52,3)</f>
        <v>68</v>
      </c>
      <c r="AJ154">
        <f>VLOOKUP(Y154,'Moy libre'!$H$5:$K$52,3)</f>
        <v>68</v>
      </c>
      <c r="AK154">
        <f>VLOOKUP(Y154,'Moy libre'!$N$5:$Q$52,3)</f>
        <v>68</v>
      </c>
      <c r="AL154">
        <f>VLOOKUP(Y154,'Moy libre'!$T$5:$W$52,3)</f>
        <v>68</v>
      </c>
      <c r="AM154">
        <f>VLOOKUP(Y154,'Moy libre'!$Z$5:$AC$52,3)</f>
        <v>68</v>
      </c>
    </row>
    <row r="155" spans="1:39" x14ac:dyDescent="0.25">
      <c r="A155" s="3">
        <v>6158</v>
      </c>
      <c r="B155" s="2" t="s">
        <v>147</v>
      </c>
      <c r="C155" s="1"/>
      <c r="D155" s="1">
        <v>0.55800000000000005</v>
      </c>
      <c r="E155" s="1" t="s">
        <v>38</v>
      </c>
      <c r="F155" s="1">
        <v>20</v>
      </c>
      <c r="G155" s="1">
        <v>0.41</v>
      </c>
      <c r="H155" s="9">
        <v>0</v>
      </c>
      <c r="I155" s="9">
        <v>0</v>
      </c>
      <c r="J155" s="1">
        <v>0.41</v>
      </c>
      <c r="K155" s="1">
        <v>20</v>
      </c>
      <c r="L155" s="1">
        <v>16</v>
      </c>
      <c r="M155" s="1">
        <v>39</v>
      </c>
      <c r="N155" s="1">
        <v>2</v>
      </c>
      <c r="O155" s="1">
        <v>0</v>
      </c>
      <c r="P155" s="1">
        <v>0</v>
      </c>
      <c r="Q155" s="1">
        <v>0</v>
      </c>
      <c r="R155" s="1">
        <v>16</v>
      </c>
      <c r="S155" s="1">
        <v>39</v>
      </c>
      <c r="T155" s="1">
        <v>2</v>
      </c>
      <c r="U155" s="1">
        <f t="shared" si="76"/>
        <v>6158</v>
      </c>
      <c r="V155" s="1" t="str">
        <f t="shared" si="77"/>
        <v>Wim van Haren</v>
      </c>
      <c r="W155" s="18"/>
      <c r="X155" s="20">
        <f t="shared" si="78"/>
        <v>0.55800000000000005</v>
      </c>
      <c r="Y155" s="10">
        <f t="shared" si="79"/>
        <v>0.41025641025641024</v>
      </c>
      <c r="AA155" t="str">
        <f t="shared" si="83"/>
        <v>Libre</v>
      </c>
      <c r="AB155" t="str">
        <f t="shared" si="84"/>
        <v>DSS</v>
      </c>
      <c r="AF155" s="22">
        <f t="shared" si="80"/>
        <v>0</v>
      </c>
      <c r="AG155" s="22">
        <f t="shared" si="81"/>
        <v>1</v>
      </c>
      <c r="AH155" s="22">
        <f t="shared" si="82"/>
        <v>0</v>
      </c>
      <c r="AI155">
        <f>VLOOKUP(Y155,'Moy libre'!$B$5:$E$52,3)</f>
        <v>25</v>
      </c>
      <c r="AJ155">
        <f>VLOOKUP(Y155,'Moy libre'!$H$5:$K$52,3)</f>
        <v>20</v>
      </c>
      <c r="AK155">
        <f>VLOOKUP(Y155,'Moy libre'!$N$5:$Q$52,3)</f>
        <v>18</v>
      </c>
      <c r="AL155">
        <f>VLOOKUP(Y155,'Moy libre'!$T$5:$W$52,3)</f>
        <v>15</v>
      </c>
      <c r="AM155">
        <f>VLOOKUP(Y155,'Moy libre'!$Z$5:$AC$52,3)</f>
        <v>15</v>
      </c>
    </row>
    <row r="156" spans="1:39" x14ac:dyDescent="0.25">
      <c r="A156" s="3">
        <v>6044</v>
      </c>
      <c r="B156" s="2" t="s">
        <v>148</v>
      </c>
      <c r="C156" s="1"/>
      <c r="D156" s="1">
        <v>0.86799999999999999</v>
      </c>
      <c r="E156" s="1" t="s">
        <v>38</v>
      </c>
      <c r="F156" s="1">
        <v>25</v>
      </c>
      <c r="G156" s="1">
        <v>1.26</v>
      </c>
      <c r="H156" s="9">
        <v>0.94899999999999995</v>
      </c>
      <c r="I156" s="9">
        <v>1.028</v>
      </c>
      <c r="J156" s="1">
        <v>1.26</v>
      </c>
      <c r="K156" s="1">
        <v>38</v>
      </c>
      <c r="L156" s="1">
        <v>225</v>
      </c>
      <c r="M156" s="1">
        <v>237</v>
      </c>
      <c r="N156" s="1">
        <v>9</v>
      </c>
      <c r="O156" s="1">
        <v>206</v>
      </c>
      <c r="P156" s="1">
        <v>182</v>
      </c>
      <c r="Q156" s="1">
        <v>8</v>
      </c>
      <c r="R156" s="1">
        <v>431</v>
      </c>
      <c r="S156" s="1">
        <v>419</v>
      </c>
      <c r="T156" s="1">
        <v>17</v>
      </c>
      <c r="U156" s="1">
        <f t="shared" si="76"/>
        <v>6044</v>
      </c>
      <c r="V156" s="1" t="str">
        <f t="shared" si="77"/>
        <v>Bart van Bommel</v>
      </c>
      <c r="W156" s="18"/>
      <c r="X156" s="20">
        <f t="shared" si="78"/>
        <v>0.86799999999999999</v>
      </c>
      <c r="Y156" s="10">
        <f t="shared" si="79"/>
        <v>1.0286396181384247</v>
      </c>
      <c r="AA156" t="str">
        <f t="shared" si="83"/>
        <v>Libre</v>
      </c>
      <c r="AB156" t="str">
        <f t="shared" si="84"/>
        <v>DSS</v>
      </c>
      <c r="AF156" s="22">
        <f t="shared" si="80"/>
        <v>1</v>
      </c>
      <c r="AG156" s="22">
        <f t="shared" si="81"/>
        <v>0</v>
      </c>
      <c r="AH156" s="22">
        <f t="shared" si="82"/>
        <v>0</v>
      </c>
      <c r="AI156">
        <f>VLOOKUP(Y156,'Moy libre'!$B$5:$E$52,3)</f>
        <v>32</v>
      </c>
      <c r="AJ156">
        <f>VLOOKUP(Y156,'Moy libre'!$H$5:$K$52,3)</f>
        <v>32</v>
      </c>
      <c r="AK156">
        <f>VLOOKUP(Y156,'Moy libre'!$N$5:$Q$52,3)</f>
        <v>32</v>
      </c>
      <c r="AL156">
        <f>VLOOKUP(Y156,'Moy libre'!$T$5:$W$52,3)</f>
        <v>32</v>
      </c>
      <c r="AM156">
        <f>VLOOKUP(Y156,'Moy libre'!$Z$5:$AC$52,3)</f>
        <v>32</v>
      </c>
    </row>
    <row r="158" spans="1:39" ht="21" x14ac:dyDescent="0.4">
      <c r="A158" s="8" t="s">
        <v>149</v>
      </c>
    </row>
    <row r="160" spans="1:39" x14ac:dyDescent="0.25">
      <c r="A160" s="2" t="s">
        <v>4</v>
      </c>
      <c r="B160" s="2" t="s">
        <v>5</v>
      </c>
      <c r="D160" s="1" t="s">
        <v>6</v>
      </c>
      <c r="E160" s="1" t="s">
        <v>7</v>
      </c>
      <c r="F160" s="1" t="s">
        <v>8</v>
      </c>
      <c r="G160" s="1" t="s">
        <v>9</v>
      </c>
      <c r="H160" s="1" t="s">
        <v>10</v>
      </c>
      <c r="I160" s="1" t="s">
        <v>11</v>
      </c>
      <c r="J160" s="1" t="s">
        <v>12</v>
      </c>
      <c r="L160" s="1" t="s">
        <v>13</v>
      </c>
      <c r="M160" s="1" t="s">
        <v>14</v>
      </c>
      <c r="N160" s="1" t="s">
        <v>15</v>
      </c>
      <c r="O160" s="1" t="s">
        <v>16</v>
      </c>
      <c r="P160" s="1" t="s">
        <v>17</v>
      </c>
      <c r="Q160" s="1" t="s">
        <v>18</v>
      </c>
      <c r="R160" s="1" t="s">
        <v>19</v>
      </c>
      <c r="S160" s="1" t="s">
        <v>20</v>
      </c>
      <c r="T160" s="1" t="s">
        <v>21</v>
      </c>
      <c r="U160" s="1"/>
      <c r="V160" s="1"/>
      <c r="W160" s="18"/>
      <c r="X160" s="20"/>
    </row>
    <row r="161" spans="1:56" x14ac:dyDescent="0.25">
      <c r="A161" s="3">
        <v>6663</v>
      </c>
      <c r="B161" s="2" t="s">
        <v>150</v>
      </c>
      <c r="C161" s="1"/>
      <c r="D161" s="1">
        <v>0.9</v>
      </c>
      <c r="E161" s="1" t="s">
        <v>38</v>
      </c>
      <c r="F161" s="1">
        <v>28</v>
      </c>
      <c r="G161" s="1">
        <v>1.7609999999999999</v>
      </c>
      <c r="H161" s="9">
        <v>1.478</v>
      </c>
      <c r="I161" s="9">
        <v>1.478</v>
      </c>
      <c r="J161" s="1">
        <v>1.7609999999999999</v>
      </c>
      <c r="K161" s="1">
        <v>54</v>
      </c>
      <c r="L161" s="1">
        <v>309</v>
      </c>
      <c r="M161" s="1">
        <v>209</v>
      </c>
      <c r="N161" s="1">
        <v>9</v>
      </c>
      <c r="O161" s="1">
        <v>0</v>
      </c>
      <c r="P161" s="1">
        <v>0</v>
      </c>
      <c r="Q161" s="1">
        <v>0</v>
      </c>
      <c r="R161" s="1">
        <v>309</v>
      </c>
      <c r="S161" s="1">
        <v>209</v>
      </c>
      <c r="T161" s="1">
        <v>9</v>
      </c>
      <c r="U161" s="1">
        <f t="shared" ref="U161:U168" si="85">A161</f>
        <v>6663</v>
      </c>
      <c r="V161" s="1" t="str">
        <f t="shared" ref="V161:V168" si="86">B161</f>
        <v>Dennis Hammer</v>
      </c>
      <c r="W161" s="18"/>
      <c r="X161" s="20">
        <f t="shared" ref="X161:X168" si="87">D161</f>
        <v>0.9</v>
      </c>
      <c r="Y161" s="10">
        <f t="shared" ref="Y161:Y168" si="88">IF(T161&gt;0,R161/S161,D161)</f>
        <v>1.4784688995215312</v>
      </c>
      <c r="AA161" t="str">
        <f>E161</f>
        <v>Libre</v>
      </c>
      <c r="AB161" t="str">
        <f>$A$158</f>
        <v>EMM</v>
      </c>
      <c r="AF161" s="22">
        <f t="shared" ref="AF161:AF168" si="89">IF(Y161&gt;X161,1,0)</f>
        <v>1</v>
      </c>
      <c r="AG161" s="22">
        <f t="shared" ref="AG161:AG168" si="90">IF(Y161&lt;X161,1,0)</f>
        <v>0</v>
      </c>
      <c r="AH161" s="22">
        <f t="shared" ref="AH161:AH168" si="91">IF(X161=Y161,1,0)</f>
        <v>0</v>
      </c>
      <c r="AI161">
        <f>VLOOKUP(Y161,'Moy libre'!$B$5:$E$52,3)</f>
        <v>45</v>
      </c>
      <c r="AJ161">
        <f>VLOOKUP(Y161,'Moy libre'!$H$5:$K$52,3)</f>
        <v>45</v>
      </c>
      <c r="AK161">
        <f>VLOOKUP(Y161,'Moy libre'!$N$5:$Q$52,3)</f>
        <v>45</v>
      </c>
      <c r="AL161">
        <f>VLOOKUP(Y161,'Moy libre'!$T$5:$W$52,3)</f>
        <v>45</v>
      </c>
      <c r="AM161">
        <f>VLOOKUP(Y161,'Moy libre'!$Z$5:$AC$52,3)</f>
        <v>45</v>
      </c>
    </row>
    <row r="162" spans="1:56" x14ac:dyDescent="0.25">
      <c r="A162" s="3">
        <v>6614</v>
      </c>
      <c r="B162" s="2" t="s">
        <v>151</v>
      </c>
      <c r="C162" s="1"/>
      <c r="D162" s="1">
        <v>1.079</v>
      </c>
      <c r="E162" s="1" t="s">
        <v>38</v>
      </c>
      <c r="F162" s="1">
        <v>32</v>
      </c>
      <c r="G162" s="9">
        <v>0.70699999999999996</v>
      </c>
      <c r="H162" s="1">
        <v>0.91400000000000003</v>
      </c>
      <c r="I162" s="9">
        <v>0.82399999999999995</v>
      </c>
      <c r="J162" s="1">
        <v>0.91400000000000003</v>
      </c>
      <c r="K162" s="1">
        <v>28</v>
      </c>
      <c r="L162" s="1">
        <v>182</v>
      </c>
      <c r="M162" s="1">
        <v>199</v>
      </c>
      <c r="N162" s="1">
        <v>7</v>
      </c>
      <c r="O162" s="1">
        <v>109</v>
      </c>
      <c r="P162" s="1">
        <v>154</v>
      </c>
      <c r="Q162" s="1">
        <v>5</v>
      </c>
      <c r="R162" s="1">
        <v>291</v>
      </c>
      <c r="S162" s="1">
        <v>353</v>
      </c>
      <c r="T162" s="1">
        <v>12</v>
      </c>
      <c r="U162" s="1">
        <f t="shared" si="85"/>
        <v>6614</v>
      </c>
      <c r="V162" s="1" t="str">
        <f t="shared" si="86"/>
        <v>Leon Jansen</v>
      </c>
      <c r="W162" s="18"/>
      <c r="X162" s="20">
        <f t="shared" si="87"/>
        <v>1.079</v>
      </c>
      <c r="Y162" s="10">
        <f t="shared" si="88"/>
        <v>0.82436260623229463</v>
      </c>
      <c r="AA162" t="str">
        <f t="shared" ref="AA162:AA168" si="92">E162</f>
        <v>Libre</v>
      </c>
      <c r="AB162" t="str">
        <f t="shared" ref="AB162:AB168" si="93">$A$158</f>
        <v>EMM</v>
      </c>
      <c r="AF162" s="22">
        <f t="shared" si="89"/>
        <v>0</v>
      </c>
      <c r="AG162" s="22">
        <f t="shared" si="90"/>
        <v>1</v>
      </c>
      <c r="AH162" s="22">
        <f t="shared" si="91"/>
        <v>0</v>
      </c>
      <c r="AI162">
        <f>VLOOKUP(Y162,'Moy libre'!$B$5:$E$52,3)</f>
        <v>25</v>
      </c>
      <c r="AJ162">
        <f>VLOOKUP(Y162,'Moy libre'!$H$5:$K$52,3)</f>
        <v>25</v>
      </c>
      <c r="AK162">
        <f>VLOOKUP(Y162,'Moy libre'!$N$5:$Q$52,3)</f>
        <v>25</v>
      </c>
      <c r="AL162">
        <f>VLOOKUP(Y162,'Moy libre'!$T$5:$W$52,3)</f>
        <v>25</v>
      </c>
      <c r="AM162">
        <f>VLOOKUP(Y162,'Moy libre'!$Z$5:$AC$52,3)</f>
        <v>25</v>
      </c>
    </row>
    <row r="163" spans="1:56" x14ac:dyDescent="0.25">
      <c r="A163" s="3">
        <v>6565</v>
      </c>
      <c r="B163" s="2" t="s">
        <v>152</v>
      </c>
      <c r="C163" s="1"/>
      <c r="D163" s="1">
        <v>0.4</v>
      </c>
      <c r="E163" s="1" t="s">
        <v>38</v>
      </c>
      <c r="F163" s="1">
        <v>20</v>
      </c>
      <c r="G163" s="9">
        <v>0</v>
      </c>
      <c r="H163" s="9">
        <v>0</v>
      </c>
      <c r="I163" s="9">
        <v>0</v>
      </c>
      <c r="J163" s="1">
        <v>0</v>
      </c>
      <c r="K163" s="1">
        <v>20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f t="shared" si="85"/>
        <v>6565</v>
      </c>
      <c r="V163" s="1" t="str">
        <f t="shared" si="86"/>
        <v>Klaas Zeelte</v>
      </c>
      <c r="W163" s="18"/>
      <c r="X163" s="20">
        <f t="shared" si="87"/>
        <v>0.4</v>
      </c>
      <c r="Y163" s="10">
        <f t="shared" si="88"/>
        <v>0.4</v>
      </c>
      <c r="AA163" t="str">
        <f t="shared" si="92"/>
        <v>Libre</v>
      </c>
      <c r="AB163" t="str">
        <f t="shared" si="93"/>
        <v>EMM</v>
      </c>
      <c r="AF163" s="22">
        <f t="shared" si="89"/>
        <v>0</v>
      </c>
      <c r="AG163" s="22">
        <f t="shared" si="90"/>
        <v>0</v>
      </c>
      <c r="AH163" s="22">
        <f t="shared" si="91"/>
        <v>1</v>
      </c>
      <c r="AI163">
        <f>VLOOKUP(Y163,'Moy libre'!$B$5:$E$52,3)</f>
        <v>25</v>
      </c>
      <c r="AJ163">
        <f>VLOOKUP(Y163,'Moy libre'!$H$5:$K$52,3)</f>
        <v>20</v>
      </c>
      <c r="AK163">
        <f>VLOOKUP(Y163,'Moy libre'!$N$5:$Q$52,3)</f>
        <v>18</v>
      </c>
      <c r="AL163">
        <f>VLOOKUP(Y163,'Moy libre'!$T$5:$W$52,3)</f>
        <v>15</v>
      </c>
      <c r="AM163">
        <f>VLOOKUP(Y163,'Moy libre'!$Z$5:$AC$52,3)</f>
        <v>15</v>
      </c>
    </row>
    <row r="164" spans="1:56" x14ac:dyDescent="0.25">
      <c r="A164" s="3">
        <v>6564</v>
      </c>
      <c r="B164" s="2" t="s">
        <v>153</v>
      </c>
      <c r="C164" s="1"/>
      <c r="D164" s="1">
        <v>0.88800000000000001</v>
      </c>
      <c r="E164" s="1" t="s">
        <v>38</v>
      </c>
      <c r="F164" s="1">
        <v>25</v>
      </c>
      <c r="G164" s="1">
        <v>1.165</v>
      </c>
      <c r="H164" s="9">
        <v>0.81</v>
      </c>
      <c r="I164" s="9">
        <v>0.94799999999999995</v>
      </c>
      <c r="J164" s="1">
        <v>1.165</v>
      </c>
      <c r="K164" s="1">
        <v>35</v>
      </c>
      <c r="L164" s="1">
        <v>128</v>
      </c>
      <c r="M164" s="1">
        <v>158</v>
      </c>
      <c r="N164" s="1">
        <v>6</v>
      </c>
      <c r="O164" s="1">
        <v>168</v>
      </c>
      <c r="P164" s="1">
        <v>154</v>
      </c>
      <c r="Q164" s="1">
        <v>7</v>
      </c>
      <c r="R164" s="1">
        <v>296</v>
      </c>
      <c r="S164" s="1">
        <v>312</v>
      </c>
      <c r="T164" s="1">
        <v>13</v>
      </c>
      <c r="U164" s="1">
        <f t="shared" si="85"/>
        <v>6564</v>
      </c>
      <c r="V164" s="1" t="str">
        <f t="shared" si="86"/>
        <v>Douwe van der Zee</v>
      </c>
      <c r="W164" s="18"/>
      <c r="X164" s="20">
        <f t="shared" si="87"/>
        <v>0.88800000000000001</v>
      </c>
      <c r="Y164" s="10">
        <f t="shared" si="88"/>
        <v>0.94871794871794868</v>
      </c>
      <c r="AA164" t="str">
        <f t="shared" si="92"/>
        <v>Libre</v>
      </c>
      <c r="AB164" t="str">
        <f t="shared" si="93"/>
        <v>EMM</v>
      </c>
      <c r="AF164" s="22">
        <f t="shared" si="89"/>
        <v>1</v>
      </c>
      <c r="AG164" s="22">
        <f t="shared" si="90"/>
        <v>0</v>
      </c>
      <c r="AH164" s="22">
        <f t="shared" si="91"/>
        <v>0</v>
      </c>
      <c r="AI164">
        <f>VLOOKUP(Y164,'Moy libre'!$B$5:$E$52,3)</f>
        <v>28</v>
      </c>
      <c r="AJ164">
        <f>VLOOKUP(Y164,'Moy libre'!$H$5:$K$52,3)</f>
        <v>28</v>
      </c>
      <c r="AK164">
        <f>VLOOKUP(Y164,'Moy libre'!$N$5:$Q$52,3)</f>
        <v>28</v>
      </c>
      <c r="AL164">
        <f>VLOOKUP(Y164,'Moy libre'!$T$5:$W$52,3)</f>
        <v>28</v>
      </c>
      <c r="AM164">
        <f>VLOOKUP(Y164,'Moy libre'!$Z$5:$AC$52,3)</f>
        <v>28</v>
      </c>
    </row>
    <row r="165" spans="1:56" x14ac:dyDescent="0.25">
      <c r="A165" s="3">
        <v>6563</v>
      </c>
      <c r="B165" s="2" t="s">
        <v>154</v>
      </c>
      <c r="C165" s="1"/>
      <c r="D165" s="1">
        <v>0.28699999999999998</v>
      </c>
      <c r="E165" s="1" t="s">
        <v>38</v>
      </c>
      <c r="F165" s="1">
        <v>20</v>
      </c>
      <c r="G165" s="1">
        <v>0.76900000000000002</v>
      </c>
      <c r="H165" s="9">
        <v>0</v>
      </c>
      <c r="I165" s="9">
        <v>0</v>
      </c>
      <c r="J165" s="1">
        <v>0.76900000000000002</v>
      </c>
      <c r="K165" s="1">
        <v>22</v>
      </c>
      <c r="L165" s="1">
        <v>20</v>
      </c>
      <c r="M165" s="1">
        <v>26</v>
      </c>
      <c r="N165" s="1">
        <v>1</v>
      </c>
      <c r="O165" s="1">
        <v>0</v>
      </c>
      <c r="P165" s="1">
        <v>0</v>
      </c>
      <c r="Q165" s="1">
        <v>0</v>
      </c>
      <c r="R165" s="1">
        <v>20</v>
      </c>
      <c r="S165" s="1">
        <v>26</v>
      </c>
      <c r="T165" s="1">
        <v>1</v>
      </c>
      <c r="U165" s="1">
        <f t="shared" si="85"/>
        <v>6563</v>
      </c>
      <c r="V165" s="1" t="str">
        <f t="shared" si="86"/>
        <v>Niek Teunissen</v>
      </c>
      <c r="W165" s="18"/>
      <c r="X165" s="20">
        <f t="shared" si="87"/>
        <v>0.28699999999999998</v>
      </c>
      <c r="Y165" s="10">
        <f t="shared" si="88"/>
        <v>0.76923076923076927</v>
      </c>
      <c r="AA165" t="str">
        <f t="shared" si="92"/>
        <v>Libre</v>
      </c>
      <c r="AB165" t="str">
        <f t="shared" si="93"/>
        <v>EMM</v>
      </c>
      <c r="AF165" s="22">
        <f t="shared" si="89"/>
        <v>1</v>
      </c>
      <c r="AG165" s="22">
        <f t="shared" si="90"/>
        <v>0</v>
      </c>
      <c r="AH165" s="22">
        <f t="shared" si="91"/>
        <v>0</v>
      </c>
      <c r="AI165">
        <f>VLOOKUP(Y165,'Moy libre'!$B$5:$E$52,3)</f>
        <v>25</v>
      </c>
      <c r="AJ165">
        <f>VLOOKUP(Y165,'Moy libre'!$H$5:$K$52,3)</f>
        <v>22</v>
      </c>
      <c r="AK165">
        <f>VLOOKUP(Y165,'Moy libre'!$N$5:$Q$52,3)</f>
        <v>22</v>
      </c>
      <c r="AL165">
        <f>VLOOKUP(Y165,'Moy libre'!$T$5:$W$52,3)</f>
        <v>22</v>
      </c>
      <c r="AM165">
        <f>VLOOKUP(Y165,'Moy libre'!$Z$5:$AC$52,3)</f>
        <v>22</v>
      </c>
    </row>
    <row r="166" spans="1:56" x14ac:dyDescent="0.25">
      <c r="A166" s="3">
        <v>6249</v>
      </c>
      <c r="B166" s="2" t="s">
        <v>155</v>
      </c>
      <c r="C166" s="1"/>
      <c r="D166" s="1">
        <v>1.093</v>
      </c>
      <c r="E166" s="1" t="s">
        <v>38</v>
      </c>
      <c r="F166" s="1">
        <v>32</v>
      </c>
      <c r="G166" s="9">
        <v>1</v>
      </c>
      <c r="H166" s="1">
        <v>1.0760000000000001</v>
      </c>
      <c r="I166" s="9">
        <v>1.0489999999999999</v>
      </c>
      <c r="J166" s="1">
        <v>1.0760000000000001</v>
      </c>
      <c r="K166" s="1">
        <v>32</v>
      </c>
      <c r="L166" s="1">
        <v>267</v>
      </c>
      <c r="M166" s="1">
        <v>248</v>
      </c>
      <c r="N166" s="1">
        <v>9</v>
      </c>
      <c r="O166" s="1">
        <v>267</v>
      </c>
      <c r="P166" s="1">
        <v>261</v>
      </c>
      <c r="Q166" s="1">
        <v>9</v>
      </c>
      <c r="R166" s="1">
        <v>534</v>
      </c>
      <c r="S166" s="1">
        <v>509</v>
      </c>
      <c r="T166" s="1">
        <v>18</v>
      </c>
      <c r="U166" s="1">
        <f t="shared" si="85"/>
        <v>6249</v>
      </c>
      <c r="V166" s="1" t="str">
        <f t="shared" si="86"/>
        <v>Gerard Mom</v>
      </c>
      <c r="W166" s="18"/>
      <c r="X166" s="20">
        <f t="shared" si="87"/>
        <v>1.093</v>
      </c>
      <c r="Y166" s="10">
        <f t="shared" si="88"/>
        <v>1.0491159135559922</v>
      </c>
      <c r="AA166" t="str">
        <f t="shared" si="92"/>
        <v>Libre</v>
      </c>
      <c r="AB166" t="str">
        <f t="shared" si="93"/>
        <v>EMM</v>
      </c>
      <c r="AF166" s="22">
        <f t="shared" si="89"/>
        <v>0</v>
      </c>
      <c r="AG166" s="22">
        <f t="shared" si="90"/>
        <v>1</v>
      </c>
      <c r="AH166" s="22">
        <f t="shared" si="91"/>
        <v>0</v>
      </c>
      <c r="AI166">
        <f>VLOOKUP(Y166,'Moy libre'!$B$5:$E$52,3)</f>
        <v>32</v>
      </c>
      <c r="AJ166">
        <f>VLOOKUP(Y166,'Moy libre'!$H$5:$K$52,3)</f>
        <v>32</v>
      </c>
      <c r="AK166">
        <f>VLOOKUP(Y166,'Moy libre'!$N$5:$Q$52,3)</f>
        <v>32</v>
      </c>
      <c r="AL166">
        <f>VLOOKUP(Y166,'Moy libre'!$T$5:$W$52,3)</f>
        <v>32</v>
      </c>
      <c r="AM166">
        <f>VLOOKUP(Y166,'Moy libre'!$Z$5:$AC$52,3)</f>
        <v>32</v>
      </c>
    </row>
    <row r="167" spans="1:56" x14ac:dyDescent="0.25">
      <c r="A167" s="3">
        <v>6085</v>
      </c>
      <c r="B167" s="2" t="s">
        <v>156</v>
      </c>
      <c r="C167" s="1"/>
      <c r="D167" s="1">
        <v>1.19</v>
      </c>
      <c r="E167" s="1" t="s">
        <v>38</v>
      </c>
      <c r="F167" s="1">
        <v>35</v>
      </c>
      <c r="G167" s="9">
        <v>1.0760000000000001</v>
      </c>
      <c r="H167" s="9">
        <v>1.089</v>
      </c>
      <c r="I167" s="1">
        <v>1.123</v>
      </c>
      <c r="J167" s="1">
        <v>1.123</v>
      </c>
      <c r="K167" s="1">
        <v>35</v>
      </c>
      <c r="L167" s="1">
        <v>328</v>
      </c>
      <c r="M167" s="1">
        <v>301</v>
      </c>
      <c r="N167" s="1">
        <v>11</v>
      </c>
      <c r="O167" s="1">
        <v>225</v>
      </c>
      <c r="P167" s="1">
        <v>191</v>
      </c>
      <c r="Q167" s="1">
        <v>7</v>
      </c>
      <c r="R167" s="1">
        <v>553</v>
      </c>
      <c r="S167" s="1">
        <v>492</v>
      </c>
      <c r="T167" s="1">
        <v>18</v>
      </c>
      <c r="U167" s="1">
        <f t="shared" si="85"/>
        <v>6085</v>
      </c>
      <c r="V167" s="1" t="str">
        <f t="shared" si="86"/>
        <v>Johnny te Dorsthorst</v>
      </c>
      <c r="W167" s="18"/>
      <c r="X167" s="20">
        <f t="shared" si="87"/>
        <v>1.19</v>
      </c>
      <c r="Y167" s="10">
        <f t="shared" si="88"/>
        <v>1.1239837398373984</v>
      </c>
      <c r="AA167" t="str">
        <f t="shared" si="92"/>
        <v>Libre</v>
      </c>
      <c r="AB167" t="str">
        <f t="shared" si="93"/>
        <v>EMM</v>
      </c>
      <c r="AF167" s="22">
        <f t="shared" si="89"/>
        <v>0</v>
      </c>
      <c r="AG167" s="22">
        <f t="shared" si="90"/>
        <v>1</v>
      </c>
      <c r="AH167" s="22">
        <f t="shared" si="91"/>
        <v>0</v>
      </c>
      <c r="AI167">
        <f>VLOOKUP(Y167,'Moy libre'!$B$5:$E$52,3)</f>
        <v>35</v>
      </c>
      <c r="AJ167">
        <f>VLOOKUP(Y167,'Moy libre'!$H$5:$K$52,3)</f>
        <v>35</v>
      </c>
      <c r="AK167">
        <f>VLOOKUP(Y167,'Moy libre'!$N$5:$Q$52,3)</f>
        <v>35</v>
      </c>
      <c r="AL167">
        <f>VLOOKUP(Y167,'Moy libre'!$T$5:$W$52,3)</f>
        <v>35</v>
      </c>
      <c r="AM167">
        <f>VLOOKUP(Y167,'Moy libre'!$Z$5:$AC$52,3)</f>
        <v>35</v>
      </c>
    </row>
    <row r="168" spans="1:56" x14ac:dyDescent="0.25">
      <c r="A168" s="3">
        <v>6070</v>
      </c>
      <c r="B168" s="2" t="s">
        <v>157</v>
      </c>
      <c r="C168" s="1"/>
      <c r="D168" s="1">
        <v>0.83399999999999996</v>
      </c>
      <c r="E168" s="1" t="s">
        <v>38</v>
      </c>
      <c r="F168" s="1">
        <v>25</v>
      </c>
      <c r="G168" s="1">
        <v>0.87</v>
      </c>
      <c r="H168" s="9">
        <v>0.83399999999999996</v>
      </c>
      <c r="I168" s="9">
        <v>0.80400000000000005</v>
      </c>
      <c r="J168" s="1">
        <v>0.87</v>
      </c>
      <c r="K168" s="1">
        <v>25</v>
      </c>
      <c r="L168" s="1">
        <v>116</v>
      </c>
      <c r="M168" s="1">
        <v>139</v>
      </c>
      <c r="N168" s="1">
        <v>5</v>
      </c>
      <c r="O168" s="1">
        <v>152</v>
      </c>
      <c r="P168" s="1">
        <v>194</v>
      </c>
      <c r="Q168" s="1">
        <v>8</v>
      </c>
      <c r="R168" s="1">
        <v>268</v>
      </c>
      <c r="S168" s="1">
        <v>333</v>
      </c>
      <c r="T168" s="1">
        <v>13</v>
      </c>
      <c r="U168" s="1">
        <f t="shared" si="85"/>
        <v>6070</v>
      </c>
      <c r="V168" s="1" t="str">
        <f t="shared" si="86"/>
        <v>Joey te Dorsthorst</v>
      </c>
      <c r="W168" s="18"/>
      <c r="X168" s="20">
        <f t="shared" si="87"/>
        <v>0.83399999999999996</v>
      </c>
      <c r="Y168" s="10">
        <f t="shared" si="88"/>
        <v>0.80480480480480476</v>
      </c>
      <c r="AA168" t="str">
        <f t="shared" si="92"/>
        <v>Libre</v>
      </c>
      <c r="AB168" t="str">
        <f t="shared" si="93"/>
        <v>EMM</v>
      </c>
      <c r="AF168" s="22">
        <f t="shared" si="89"/>
        <v>0</v>
      </c>
      <c r="AG168" s="22">
        <f t="shared" si="90"/>
        <v>1</v>
      </c>
      <c r="AH168" s="22">
        <f t="shared" si="91"/>
        <v>0</v>
      </c>
      <c r="AI168">
        <f>VLOOKUP(Y168,'Moy libre'!$B$5:$E$52,3)</f>
        <v>25</v>
      </c>
      <c r="AJ168">
        <f>VLOOKUP(Y168,'Moy libre'!$H$5:$K$52,3)</f>
        <v>25</v>
      </c>
      <c r="AK168">
        <f>VLOOKUP(Y168,'Moy libre'!$N$5:$Q$52,3)</f>
        <v>25</v>
      </c>
      <c r="AL168">
        <f>VLOOKUP(Y168,'Moy libre'!$T$5:$W$52,3)</f>
        <v>25</v>
      </c>
      <c r="AM168">
        <f>VLOOKUP(Y168,'Moy libre'!$Z$5:$AC$52,3)</f>
        <v>25</v>
      </c>
    </row>
    <row r="170" spans="1:56" ht="21" x14ac:dyDescent="0.4">
      <c r="A170" s="8" t="s">
        <v>158</v>
      </c>
      <c r="Y170" s="6"/>
    </row>
    <row r="171" spans="1:56" x14ac:dyDescent="0.25">
      <c r="Y171" s="6"/>
    </row>
    <row r="172" spans="1:56" x14ac:dyDescent="0.25">
      <c r="A172" s="2" t="s">
        <v>4</v>
      </c>
      <c r="B172" s="2" t="s">
        <v>5</v>
      </c>
      <c r="D172" s="1" t="s">
        <v>6</v>
      </c>
      <c r="E172" s="1" t="s">
        <v>7</v>
      </c>
      <c r="F172" s="1" t="s">
        <v>8</v>
      </c>
      <c r="G172" s="1" t="s">
        <v>9</v>
      </c>
      <c r="H172" s="1" t="s">
        <v>10</v>
      </c>
      <c r="I172" s="1" t="s">
        <v>11</v>
      </c>
      <c r="J172" s="1" t="s">
        <v>12</v>
      </c>
      <c r="L172" s="1" t="s">
        <v>13</v>
      </c>
      <c r="M172" s="1" t="s">
        <v>14</v>
      </c>
      <c r="N172" s="1" t="s">
        <v>15</v>
      </c>
      <c r="O172" s="1" t="s">
        <v>16</v>
      </c>
      <c r="P172" s="1" t="s">
        <v>17</v>
      </c>
      <c r="Q172" s="1" t="s">
        <v>18</v>
      </c>
      <c r="R172" s="1" t="s">
        <v>19</v>
      </c>
      <c r="S172" s="1" t="s">
        <v>20</v>
      </c>
      <c r="T172" s="1" t="s">
        <v>21</v>
      </c>
      <c r="U172" s="1"/>
      <c r="V172" s="1"/>
      <c r="W172" s="18"/>
      <c r="X172" s="20"/>
      <c r="Y172" s="6"/>
    </row>
    <row r="173" spans="1:56" x14ac:dyDescent="0.25">
      <c r="A173" s="3">
        <v>6380</v>
      </c>
      <c r="B173" s="2" t="s">
        <v>159</v>
      </c>
      <c r="C173" s="1"/>
      <c r="D173" s="1">
        <v>0.32</v>
      </c>
      <c r="E173" s="1" t="s">
        <v>30</v>
      </c>
      <c r="F173" s="1">
        <v>19</v>
      </c>
      <c r="G173" s="9">
        <v>0.23799999999999999</v>
      </c>
      <c r="H173" s="9">
        <v>0.23100000000000001</v>
      </c>
      <c r="I173" s="1">
        <v>0.245</v>
      </c>
      <c r="J173" s="1">
        <v>0.245</v>
      </c>
      <c r="K173" s="1">
        <v>15</v>
      </c>
      <c r="L173" s="1">
        <v>155</v>
      </c>
      <c r="M173" s="1">
        <v>670</v>
      </c>
      <c r="N173" s="1">
        <v>13</v>
      </c>
      <c r="O173" s="1">
        <v>147</v>
      </c>
      <c r="P173" s="1">
        <v>558</v>
      </c>
      <c r="Q173" s="1">
        <v>11</v>
      </c>
      <c r="R173" s="1">
        <v>302</v>
      </c>
      <c r="S173" s="1">
        <v>1228</v>
      </c>
      <c r="T173" s="1">
        <v>24</v>
      </c>
      <c r="U173" s="1">
        <f t="shared" ref="U173:U194" si="94">A173</f>
        <v>6380</v>
      </c>
      <c r="V173" s="1" t="str">
        <f t="shared" ref="V173:V194" si="95">B173</f>
        <v>Jack Werts</v>
      </c>
      <c r="W173" s="18"/>
      <c r="X173" s="20"/>
      <c r="Z173" s="10">
        <f t="shared" ref="Z173:Z180" si="96">IF(T173&gt;0,R173/S173,D173)</f>
        <v>0.24592833876221498</v>
      </c>
      <c r="AA173" t="str">
        <f t="shared" ref="AA173:AA194" si="97">E173</f>
        <v>Driebanden</v>
      </c>
      <c r="AB173" t="str">
        <f t="shared" ref="AB173:AB194" si="98">$A$170</f>
        <v>Hooge End</v>
      </c>
      <c r="AC173">
        <f>VLOOKUP(Z173,'moy drb'!$B$3:$E$47,3)</f>
        <v>17</v>
      </c>
      <c r="AD173">
        <f>VLOOKUP(Z173,'moy drb'!$H$3:$K$47,3)</f>
        <v>15</v>
      </c>
      <c r="AO173" s="1">
        <f t="shared" ref="AO173:AO180" si="99">A173</f>
        <v>6380</v>
      </c>
      <c r="AP173" s="2" t="str">
        <f t="shared" ref="AP173:AP180" si="100">B173</f>
        <v>Jack Werts</v>
      </c>
      <c r="AQ173" s="14">
        <f t="shared" ref="AQ173:AQ180" si="101">F173</f>
        <v>19</v>
      </c>
      <c r="AR173" s="16">
        <f t="shared" ref="AR173:AR180" si="102">D173</f>
        <v>0.32</v>
      </c>
      <c r="AS173" s="10">
        <f t="shared" ref="AS173:AS180" si="103">IF(T173&gt;0,R173/S173,D173)</f>
        <v>0.24592833876221498</v>
      </c>
      <c r="AT173" t="str">
        <f t="shared" ref="AT173:AT180" si="104">E173</f>
        <v>Driebanden</v>
      </c>
      <c r="AU173" t="str">
        <f>$A$170</f>
        <v>Hooge End</v>
      </c>
      <c r="AV173">
        <f>VLOOKUP(AS173,'moy drb'!$B$3:$E$47,3)</f>
        <v>17</v>
      </c>
      <c r="AW173">
        <f>VLOOKUP(AS173,'moy drb'!$H$3:$K$47,3)</f>
        <v>15</v>
      </c>
      <c r="BB173">
        <f t="shared" ref="BB173:BB180" si="105">IF(AS173&gt;AR173,1,0)</f>
        <v>0</v>
      </c>
      <c r="BC173">
        <f t="shared" ref="BC173:BC180" si="106">IF(AS173&lt;AR173,1,0)</f>
        <v>1</v>
      </c>
      <c r="BD173">
        <f t="shared" ref="BD173:BD180" si="107">IF(AR173=AS173,1,0)</f>
        <v>0</v>
      </c>
    </row>
    <row r="174" spans="1:56" x14ac:dyDescent="0.25">
      <c r="A174" s="3">
        <v>6332</v>
      </c>
      <c r="B174" s="2" t="s">
        <v>160</v>
      </c>
      <c r="C174" s="1"/>
      <c r="D174" s="1">
        <v>0.29099999999999998</v>
      </c>
      <c r="E174" s="1" t="s">
        <v>30</v>
      </c>
      <c r="F174" s="1">
        <v>17</v>
      </c>
      <c r="G174" s="9">
        <v>0.34699999999999998</v>
      </c>
      <c r="H174" s="1">
        <v>0.50600000000000001</v>
      </c>
      <c r="I174" s="9">
        <v>0.38</v>
      </c>
      <c r="J174" s="1">
        <v>0.50600000000000001</v>
      </c>
      <c r="K174" s="1">
        <v>28</v>
      </c>
      <c r="L174" s="1">
        <v>84</v>
      </c>
      <c r="M174" s="1">
        <v>166</v>
      </c>
      <c r="N174" s="1">
        <v>5</v>
      </c>
      <c r="O174" s="1">
        <v>128</v>
      </c>
      <c r="P174" s="1">
        <v>391</v>
      </c>
      <c r="Q174" s="1">
        <v>7</v>
      </c>
      <c r="R174" s="1">
        <v>212</v>
      </c>
      <c r="S174" s="1">
        <v>557</v>
      </c>
      <c r="T174" s="1">
        <v>12</v>
      </c>
      <c r="U174" s="1">
        <f t="shared" si="94"/>
        <v>6332</v>
      </c>
      <c r="V174" s="1" t="str">
        <f t="shared" si="95"/>
        <v>Guido Staring</v>
      </c>
      <c r="W174" s="18"/>
      <c r="X174" s="20"/>
      <c r="Z174" s="10">
        <f t="shared" si="96"/>
        <v>0.38061041292639136</v>
      </c>
      <c r="AA174" t="str">
        <f t="shared" si="97"/>
        <v>Driebanden</v>
      </c>
      <c r="AB174" t="str">
        <f t="shared" si="98"/>
        <v>Hooge End</v>
      </c>
      <c r="AC174">
        <f>VLOOKUP(Z174,'moy drb'!$B$3:$E$47,3)</f>
        <v>22</v>
      </c>
      <c r="AD174">
        <f>VLOOKUP(Z174,'moy drb'!$H$3:$K$47,3)</f>
        <v>22</v>
      </c>
      <c r="AO174" s="1">
        <f t="shared" si="99"/>
        <v>6332</v>
      </c>
      <c r="AP174" s="2" t="str">
        <f t="shared" si="100"/>
        <v>Guido Staring</v>
      </c>
      <c r="AQ174" s="14">
        <f t="shared" si="101"/>
        <v>17</v>
      </c>
      <c r="AR174" s="16">
        <f t="shared" si="102"/>
        <v>0.29099999999999998</v>
      </c>
      <c r="AS174" s="10">
        <f t="shared" si="103"/>
        <v>0.38061041292639136</v>
      </c>
      <c r="AT174" t="str">
        <f t="shared" si="104"/>
        <v>Driebanden</v>
      </c>
      <c r="AU174" t="str">
        <f t="shared" ref="AU174:AU180" si="108">$A$170</f>
        <v>Hooge End</v>
      </c>
      <c r="AV174">
        <f>VLOOKUP(AS174,'moy drb'!$B$3:$E$47,3)</f>
        <v>22</v>
      </c>
      <c r="AW174">
        <f>VLOOKUP(AS174,'moy drb'!$H$3:$K$47,3)</f>
        <v>22</v>
      </c>
      <c r="BB174">
        <f t="shared" si="105"/>
        <v>1</v>
      </c>
      <c r="BC174">
        <f t="shared" si="106"/>
        <v>0</v>
      </c>
      <c r="BD174">
        <f t="shared" si="107"/>
        <v>0</v>
      </c>
    </row>
    <row r="175" spans="1:56" x14ac:dyDescent="0.25">
      <c r="A175" s="3">
        <v>6330</v>
      </c>
      <c r="B175" s="2" t="s">
        <v>161</v>
      </c>
      <c r="C175" s="1"/>
      <c r="D175" s="1">
        <v>0.34799999999999998</v>
      </c>
      <c r="E175" s="1" t="s">
        <v>30</v>
      </c>
      <c r="F175" s="1">
        <v>20</v>
      </c>
      <c r="G175" s="1">
        <v>0.36499999999999999</v>
      </c>
      <c r="H175" s="9">
        <v>0.34699999999999998</v>
      </c>
      <c r="I175" s="9">
        <v>0.34499999999999997</v>
      </c>
      <c r="J175" s="1">
        <v>0.36499999999999999</v>
      </c>
      <c r="K175" s="1">
        <v>21</v>
      </c>
      <c r="L175" s="1">
        <v>206</v>
      </c>
      <c r="M175" s="1">
        <v>592</v>
      </c>
      <c r="N175" s="1">
        <v>12</v>
      </c>
      <c r="O175" s="1">
        <v>200</v>
      </c>
      <c r="P175" s="1">
        <v>584</v>
      </c>
      <c r="Q175" s="1">
        <v>11</v>
      </c>
      <c r="R175" s="1">
        <v>406</v>
      </c>
      <c r="S175" s="1">
        <v>1176</v>
      </c>
      <c r="T175" s="1">
        <v>23</v>
      </c>
      <c r="U175" s="1">
        <f t="shared" si="94"/>
        <v>6330</v>
      </c>
      <c r="V175" s="1" t="str">
        <f t="shared" si="95"/>
        <v>Jan Smulders</v>
      </c>
      <c r="W175" s="18"/>
      <c r="X175" s="20"/>
      <c r="Z175" s="10">
        <f t="shared" si="96"/>
        <v>0.34523809523809523</v>
      </c>
      <c r="AA175" t="str">
        <f t="shared" si="97"/>
        <v>Driebanden</v>
      </c>
      <c r="AB175" t="str">
        <f t="shared" si="98"/>
        <v>Hooge End</v>
      </c>
      <c r="AC175">
        <f>VLOOKUP(Z175,'moy drb'!$B$3:$E$47,3)</f>
        <v>20</v>
      </c>
      <c r="AD175">
        <f>VLOOKUP(Z175,'moy drb'!$H$3:$K$47,3)</f>
        <v>20</v>
      </c>
      <c r="AO175" s="1">
        <f t="shared" si="99"/>
        <v>6330</v>
      </c>
      <c r="AP175" s="2" t="str">
        <f t="shared" si="100"/>
        <v>Jan Smulders</v>
      </c>
      <c r="AQ175" s="14">
        <f t="shared" si="101"/>
        <v>20</v>
      </c>
      <c r="AR175" s="16">
        <f t="shared" si="102"/>
        <v>0.34799999999999998</v>
      </c>
      <c r="AS175" s="10">
        <f t="shared" si="103"/>
        <v>0.34523809523809523</v>
      </c>
      <c r="AT175" t="str">
        <f t="shared" si="104"/>
        <v>Driebanden</v>
      </c>
      <c r="AU175" t="str">
        <f t="shared" si="108"/>
        <v>Hooge End</v>
      </c>
      <c r="AV175">
        <f>VLOOKUP(AS175,'moy drb'!$B$3:$E$47,3)</f>
        <v>20</v>
      </c>
      <c r="AW175">
        <f>VLOOKUP(AS175,'moy drb'!$H$3:$K$47,3)</f>
        <v>20</v>
      </c>
      <c r="BB175">
        <f t="shared" si="105"/>
        <v>0</v>
      </c>
      <c r="BC175">
        <f t="shared" si="106"/>
        <v>1</v>
      </c>
      <c r="BD175">
        <f t="shared" si="107"/>
        <v>0</v>
      </c>
    </row>
    <row r="176" spans="1:56" x14ac:dyDescent="0.25">
      <c r="A176" s="3">
        <v>6221</v>
      </c>
      <c r="B176" s="2" t="s">
        <v>162</v>
      </c>
      <c r="C176" s="1"/>
      <c r="D176" s="1">
        <v>0.25900000000000001</v>
      </c>
      <c r="E176" s="1" t="s">
        <v>30</v>
      </c>
      <c r="F176" s="1">
        <v>15</v>
      </c>
      <c r="G176" s="9">
        <v>0.35699999999999998</v>
      </c>
      <c r="H176" s="9">
        <v>0</v>
      </c>
      <c r="I176" s="1">
        <v>0.36799999999999999</v>
      </c>
      <c r="J176" s="1">
        <v>0.36799999999999999</v>
      </c>
      <c r="K176" s="1">
        <v>21</v>
      </c>
      <c r="L176" s="1">
        <v>59</v>
      </c>
      <c r="M176" s="1">
        <v>149</v>
      </c>
      <c r="N176" s="1">
        <v>4</v>
      </c>
      <c r="O176" s="1">
        <v>80</v>
      </c>
      <c r="P176" s="1">
        <v>228</v>
      </c>
      <c r="Q176" s="1">
        <v>4</v>
      </c>
      <c r="R176" s="1">
        <v>139</v>
      </c>
      <c r="S176" s="1">
        <v>377</v>
      </c>
      <c r="T176" s="1">
        <v>8</v>
      </c>
      <c r="U176" s="1">
        <f t="shared" si="94"/>
        <v>6221</v>
      </c>
      <c r="V176" s="1" t="str">
        <f t="shared" si="95"/>
        <v>Jordy Kruizinga</v>
      </c>
      <c r="W176" s="18"/>
      <c r="X176" s="20"/>
      <c r="Z176" s="10">
        <f t="shared" si="96"/>
        <v>0.3687002652519894</v>
      </c>
      <c r="AA176" t="str">
        <f t="shared" si="97"/>
        <v>Driebanden</v>
      </c>
      <c r="AB176" t="str">
        <f t="shared" si="98"/>
        <v>Hooge End</v>
      </c>
      <c r="AC176">
        <f>VLOOKUP(Z176,'moy drb'!$B$3:$E$47,3)</f>
        <v>21</v>
      </c>
      <c r="AD176">
        <f>VLOOKUP(Z176,'moy drb'!$H$3:$K$47,3)</f>
        <v>21</v>
      </c>
      <c r="AO176" s="1">
        <f t="shared" si="99"/>
        <v>6221</v>
      </c>
      <c r="AP176" s="2" t="str">
        <f t="shared" si="100"/>
        <v>Jordy Kruizinga</v>
      </c>
      <c r="AQ176" s="14">
        <f t="shared" si="101"/>
        <v>15</v>
      </c>
      <c r="AR176" s="16">
        <f t="shared" si="102"/>
        <v>0.25900000000000001</v>
      </c>
      <c r="AS176" s="10">
        <f t="shared" si="103"/>
        <v>0.3687002652519894</v>
      </c>
      <c r="AT176" t="str">
        <f t="shared" si="104"/>
        <v>Driebanden</v>
      </c>
      <c r="AU176" t="str">
        <f t="shared" si="108"/>
        <v>Hooge End</v>
      </c>
      <c r="AV176">
        <f>VLOOKUP(AS176,'moy drb'!$B$3:$E$47,3)</f>
        <v>21</v>
      </c>
      <c r="AW176">
        <f>VLOOKUP(AS176,'moy drb'!$H$3:$K$47,3)</f>
        <v>21</v>
      </c>
      <c r="BB176">
        <f t="shared" si="105"/>
        <v>1</v>
      </c>
      <c r="BC176">
        <f t="shared" si="106"/>
        <v>0</v>
      </c>
      <c r="BD176">
        <f t="shared" si="107"/>
        <v>0</v>
      </c>
    </row>
    <row r="177" spans="1:56" x14ac:dyDescent="0.25">
      <c r="A177" s="3">
        <v>6215</v>
      </c>
      <c r="B177" s="2" t="s">
        <v>163</v>
      </c>
      <c r="C177" s="1"/>
      <c r="D177" s="1">
        <v>0.23100000000000001</v>
      </c>
      <c r="E177" s="1" t="s">
        <v>30</v>
      </c>
      <c r="F177" s="1">
        <v>14</v>
      </c>
      <c r="G177" s="1">
        <v>0.25700000000000001</v>
      </c>
      <c r="H177" s="9">
        <v>0</v>
      </c>
      <c r="I177" s="9">
        <v>0.22800000000000001</v>
      </c>
      <c r="J177" s="1">
        <v>0.25700000000000001</v>
      </c>
      <c r="K177" s="1">
        <v>15</v>
      </c>
      <c r="L177" s="1">
        <v>36</v>
      </c>
      <c r="M177" s="1">
        <v>189</v>
      </c>
      <c r="N177" s="1">
        <v>4</v>
      </c>
      <c r="O177" s="1">
        <v>78</v>
      </c>
      <c r="P177" s="1">
        <v>311</v>
      </c>
      <c r="Q177" s="1">
        <v>6</v>
      </c>
      <c r="R177" s="1">
        <v>114</v>
      </c>
      <c r="S177" s="1">
        <v>500</v>
      </c>
      <c r="T177" s="1">
        <v>10</v>
      </c>
      <c r="U177" s="1">
        <f t="shared" si="94"/>
        <v>6215</v>
      </c>
      <c r="V177" s="1" t="str">
        <f t="shared" si="95"/>
        <v>Hans Kuijl</v>
      </c>
      <c r="W177" s="18"/>
      <c r="X177" s="20"/>
      <c r="Z177" s="10">
        <f t="shared" si="96"/>
        <v>0.22800000000000001</v>
      </c>
      <c r="AA177" t="str">
        <f t="shared" si="97"/>
        <v>Driebanden</v>
      </c>
      <c r="AB177" t="str">
        <f t="shared" si="98"/>
        <v>Hooge End</v>
      </c>
      <c r="AC177">
        <f>VLOOKUP(Z177,'moy drb'!$B$3:$E$47,3)</f>
        <v>17</v>
      </c>
      <c r="AD177">
        <f>VLOOKUP(Z177,'moy drb'!$H$3:$K$47,3)</f>
        <v>14</v>
      </c>
      <c r="AO177" s="1">
        <f t="shared" si="99"/>
        <v>6215</v>
      </c>
      <c r="AP177" s="2" t="str">
        <f t="shared" si="100"/>
        <v>Hans Kuijl</v>
      </c>
      <c r="AQ177" s="14">
        <f t="shared" si="101"/>
        <v>14</v>
      </c>
      <c r="AR177" s="16">
        <f t="shared" si="102"/>
        <v>0.23100000000000001</v>
      </c>
      <c r="AS177" s="10">
        <f t="shared" si="103"/>
        <v>0.22800000000000001</v>
      </c>
      <c r="AT177" t="str">
        <f t="shared" si="104"/>
        <v>Driebanden</v>
      </c>
      <c r="AU177" t="str">
        <f t="shared" si="108"/>
        <v>Hooge End</v>
      </c>
      <c r="AV177">
        <f>VLOOKUP(AS177,'moy drb'!$B$3:$E$47,3)</f>
        <v>17</v>
      </c>
      <c r="AW177">
        <f>VLOOKUP(AS177,'moy drb'!$H$3:$K$47,3)</f>
        <v>14</v>
      </c>
      <c r="BB177">
        <f t="shared" si="105"/>
        <v>0</v>
      </c>
      <c r="BC177">
        <f t="shared" si="106"/>
        <v>1</v>
      </c>
      <c r="BD177">
        <f t="shared" si="107"/>
        <v>0</v>
      </c>
    </row>
    <row r="178" spans="1:56" x14ac:dyDescent="0.25">
      <c r="A178" s="3">
        <v>6213</v>
      </c>
      <c r="B178" s="2" t="s">
        <v>164</v>
      </c>
      <c r="C178" s="1"/>
      <c r="D178" s="1">
        <v>0.23799999999999999</v>
      </c>
      <c r="E178" s="1" t="s">
        <v>30</v>
      </c>
      <c r="F178" s="1">
        <v>14</v>
      </c>
      <c r="G178" s="1">
        <v>0.24299999999999999</v>
      </c>
      <c r="H178" s="9">
        <v>0.22600000000000001</v>
      </c>
      <c r="I178" s="9">
        <v>0.22900000000000001</v>
      </c>
      <c r="J178" s="1">
        <v>0.24299999999999999</v>
      </c>
      <c r="K178" s="1">
        <v>15</v>
      </c>
      <c r="L178" s="1">
        <v>128</v>
      </c>
      <c r="M178" s="1">
        <v>564</v>
      </c>
      <c r="N178" s="1">
        <v>11</v>
      </c>
      <c r="O178" s="1">
        <v>158</v>
      </c>
      <c r="P178" s="1">
        <v>682</v>
      </c>
      <c r="Q178" s="1">
        <v>12</v>
      </c>
      <c r="R178" s="1">
        <v>286</v>
      </c>
      <c r="S178" s="1">
        <v>1246</v>
      </c>
      <c r="T178" s="1">
        <v>23</v>
      </c>
      <c r="U178" s="1">
        <f t="shared" si="94"/>
        <v>6213</v>
      </c>
      <c r="V178" s="1" t="str">
        <f t="shared" si="95"/>
        <v>Jan Kampes</v>
      </c>
      <c r="W178" s="18"/>
      <c r="X178" s="20"/>
      <c r="Z178" s="10">
        <f t="shared" si="96"/>
        <v>0.22953451043338685</v>
      </c>
      <c r="AA178" t="str">
        <f t="shared" si="97"/>
        <v>Driebanden</v>
      </c>
      <c r="AB178" t="str">
        <f t="shared" si="98"/>
        <v>Hooge End</v>
      </c>
      <c r="AC178">
        <f>VLOOKUP(Z178,'moy drb'!$B$3:$E$47,3)</f>
        <v>17</v>
      </c>
      <c r="AD178">
        <f>VLOOKUP(Z178,'moy drb'!$H$3:$K$47,3)</f>
        <v>14</v>
      </c>
      <c r="AO178" s="1">
        <f t="shared" si="99"/>
        <v>6213</v>
      </c>
      <c r="AP178" s="2" t="str">
        <f t="shared" si="100"/>
        <v>Jan Kampes</v>
      </c>
      <c r="AQ178" s="14">
        <f t="shared" si="101"/>
        <v>14</v>
      </c>
      <c r="AR178" s="16">
        <f t="shared" si="102"/>
        <v>0.23799999999999999</v>
      </c>
      <c r="AS178" s="10">
        <f t="shared" si="103"/>
        <v>0.22953451043338685</v>
      </c>
      <c r="AT178" t="str">
        <f t="shared" si="104"/>
        <v>Driebanden</v>
      </c>
      <c r="AU178" t="str">
        <f t="shared" si="108"/>
        <v>Hooge End</v>
      </c>
      <c r="AV178">
        <f>VLOOKUP(AS178,'moy drb'!$B$3:$E$47,3)</f>
        <v>17</v>
      </c>
      <c r="AW178">
        <f>VLOOKUP(AS178,'moy drb'!$H$3:$K$47,3)</f>
        <v>14</v>
      </c>
      <c r="BB178">
        <f t="shared" si="105"/>
        <v>0</v>
      </c>
      <c r="BC178">
        <f t="shared" si="106"/>
        <v>1</v>
      </c>
      <c r="BD178">
        <f t="shared" si="107"/>
        <v>0</v>
      </c>
    </row>
    <row r="179" spans="1:56" x14ac:dyDescent="0.25">
      <c r="A179" s="3">
        <v>6078</v>
      </c>
      <c r="B179" s="2" t="s">
        <v>165</v>
      </c>
      <c r="C179" s="1"/>
      <c r="D179" s="1">
        <v>0.28100000000000003</v>
      </c>
      <c r="E179" s="1" t="s">
        <v>30</v>
      </c>
      <c r="F179" s="1">
        <v>17</v>
      </c>
      <c r="G179" s="1">
        <v>0.32</v>
      </c>
      <c r="H179" s="9">
        <v>0.26</v>
      </c>
      <c r="I179" s="9">
        <v>0.28299999999999997</v>
      </c>
      <c r="J179" s="1">
        <v>0.32</v>
      </c>
      <c r="K179" s="1">
        <v>19</v>
      </c>
      <c r="L179" s="1">
        <v>143</v>
      </c>
      <c r="M179" s="1">
        <v>548</v>
      </c>
      <c r="N179" s="1">
        <v>10</v>
      </c>
      <c r="O179" s="1">
        <v>162</v>
      </c>
      <c r="P179" s="1">
        <v>526</v>
      </c>
      <c r="Q179" s="1">
        <v>10</v>
      </c>
      <c r="R179" s="1">
        <v>305</v>
      </c>
      <c r="S179" s="1">
        <v>1074</v>
      </c>
      <c r="T179" s="1">
        <v>20</v>
      </c>
      <c r="U179" s="1">
        <f t="shared" si="94"/>
        <v>6078</v>
      </c>
      <c r="V179" s="1" t="str">
        <f t="shared" si="95"/>
        <v>Gert-Jan van Duijn</v>
      </c>
      <c r="W179" s="18"/>
      <c r="X179" s="20"/>
      <c r="Z179" s="10">
        <f t="shared" si="96"/>
        <v>0.28398510242085662</v>
      </c>
      <c r="AA179" t="str">
        <f t="shared" si="97"/>
        <v>Driebanden</v>
      </c>
      <c r="AB179" t="str">
        <f t="shared" si="98"/>
        <v>Hooge End</v>
      </c>
      <c r="AC179">
        <f>VLOOKUP(Z179,'moy drb'!$B$3:$E$47,3)</f>
        <v>17</v>
      </c>
      <c r="AD179">
        <f>VLOOKUP(Z179,'moy drb'!$H$3:$K$47,3)</f>
        <v>17</v>
      </c>
      <c r="AO179" s="1">
        <f t="shared" si="99"/>
        <v>6078</v>
      </c>
      <c r="AP179" s="2" t="str">
        <f t="shared" si="100"/>
        <v>Gert-Jan van Duijn</v>
      </c>
      <c r="AQ179" s="14">
        <f t="shared" si="101"/>
        <v>17</v>
      </c>
      <c r="AR179" s="16">
        <f t="shared" si="102"/>
        <v>0.28100000000000003</v>
      </c>
      <c r="AS179" s="10">
        <f t="shared" si="103"/>
        <v>0.28398510242085662</v>
      </c>
      <c r="AT179" t="str">
        <f t="shared" si="104"/>
        <v>Driebanden</v>
      </c>
      <c r="AU179" t="str">
        <f t="shared" si="108"/>
        <v>Hooge End</v>
      </c>
      <c r="AV179">
        <f>VLOOKUP(AS179,'moy drb'!$B$3:$E$47,3)</f>
        <v>17</v>
      </c>
      <c r="AW179">
        <f>VLOOKUP(AS179,'moy drb'!$H$3:$K$47,3)</f>
        <v>17</v>
      </c>
      <c r="BB179">
        <f t="shared" si="105"/>
        <v>1</v>
      </c>
      <c r="BC179">
        <f t="shared" si="106"/>
        <v>0</v>
      </c>
      <c r="BD179">
        <f t="shared" si="107"/>
        <v>0</v>
      </c>
    </row>
    <row r="180" spans="1:56" x14ac:dyDescent="0.25">
      <c r="A180" s="3">
        <v>6077</v>
      </c>
      <c r="B180" s="2" t="s">
        <v>166</v>
      </c>
      <c r="C180" s="1"/>
      <c r="D180" s="1">
        <v>0.52100000000000002</v>
      </c>
      <c r="E180" s="1" t="s">
        <v>30</v>
      </c>
      <c r="F180" s="1">
        <v>29</v>
      </c>
      <c r="G180" s="9">
        <v>0.45100000000000001</v>
      </c>
      <c r="H180" s="9">
        <v>0.46600000000000003</v>
      </c>
      <c r="I180" s="1">
        <v>0.48299999999999998</v>
      </c>
      <c r="J180" s="1">
        <v>0.48299999999999998</v>
      </c>
      <c r="K180" s="1">
        <v>27</v>
      </c>
      <c r="L180" s="1">
        <v>275</v>
      </c>
      <c r="M180" s="1">
        <v>589</v>
      </c>
      <c r="N180" s="1">
        <v>10</v>
      </c>
      <c r="O180" s="1">
        <v>290</v>
      </c>
      <c r="P180" s="1">
        <v>580</v>
      </c>
      <c r="Q180" s="1">
        <v>11</v>
      </c>
      <c r="R180" s="1">
        <v>565</v>
      </c>
      <c r="S180" s="1">
        <v>1169</v>
      </c>
      <c r="T180" s="1">
        <v>21</v>
      </c>
      <c r="U180" s="1">
        <f t="shared" si="94"/>
        <v>6077</v>
      </c>
      <c r="V180" s="1" t="str">
        <f t="shared" si="95"/>
        <v>Jan Dinnissen</v>
      </c>
      <c r="W180" s="18"/>
      <c r="X180" s="20"/>
      <c r="Z180" s="10">
        <f t="shared" si="96"/>
        <v>0.48331907613344738</v>
      </c>
      <c r="AA180" t="str">
        <f t="shared" si="97"/>
        <v>Driebanden</v>
      </c>
      <c r="AB180" t="str">
        <f t="shared" si="98"/>
        <v>Hooge End</v>
      </c>
      <c r="AC180">
        <f>VLOOKUP(Z180,'moy drb'!$B$3:$E$47,3)</f>
        <v>27</v>
      </c>
      <c r="AD180">
        <f>VLOOKUP(Z180,'moy drb'!$H$3:$K$47,3)</f>
        <v>27</v>
      </c>
      <c r="AO180" s="1">
        <f t="shared" si="99"/>
        <v>6077</v>
      </c>
      <c r="AP180" s="2" t="str">
        <f t="shared" si="100"/>
        <v>Jan Dinnissen</v>
      </c>
      <c r="AQ180" s="14">
        <f t="shared" si="101"/>
        <v>29</v>
      </c>
      <c r="AR180" s="16">
        <f t="shared" si="102"/>
        <v>0.52100000000000002</v>
      </c>
      <c r="AS180" s="10">
        <f t="shared" si="103"/>
        <v>0.48331907613344738</v>
      </c>
      <c r="AT180" t="str">
        <f t="shared" si="104"/>
        <v>Driebanden</v>
      </c>
      <c r="AU180" t="str">
        <f t="shared" si="108"/>
        <v>Hooge End</v>
      </c>
      <c r="AV180">
        <f>VLOOKUP(AS180,'moy drb'!$B$3:$E$47,3)</f>
        <v>27</v>
      </c>
      <c r="AW180">
        <f>VLOOKUP(AS180,'moy drb'!$H$3:$K$47,3)</f>
        <v>27</v>
      </c>
      <c r="BB180">
        <f t="shared" si="105"/>
        <v>0</v>
      </c>
      <c r="BC180">
        <f t="shared" si="106"/>
        <v>1</v>
      </c>
      <c r="BD180">
        <f t="shared" si="107"/>
        <v>0</v>
      </c>
    </row>
    <row r="181" spans="1:56" x14ac:dyDescent="0.25">
      <c r="A181" s="3">
        <v>6644</v>
      </c>
      <c r="B181" s="2" t="s">
        <v>167</v>
      </c>
      <c r="C181" s="1"/>
      <c r="D181" s="1">
        <v>0.47399999999999998</v>
      </c>
      <c r="E181" s="1" t="s">
        <v>38</v>
      </c>
      <c r="F181" s="1">
        <v>15</v>
      </c>
      <c r="G181" s="9">
        <v>0.5</v>
      </c>
      <c r="H181" s="1">
        <v>0.52800000000000002</v>
      </c>
      <c r="I181" s="9">
        <v>0.52200000000000002</v>
      </c>
      <c r="J181" s="1">
        <v>0.52800000000000002</v>
      </c>
      <c r="K181" s="1">
        <v>16</v>
      </c>
      <c r="L181" s="1">
        <v>83</v>
      </c>
      <c r="M181" s="1">
        <v>157</v>
      </c>
      <c r="N181" s="1">
        <v>6</v>
      </c>
      <c r="O181" s="1">
        <v>82</v>
      </c>
      <c r="P181" s="1">
        <v>159</v>
      </c>
      <c r="Q181" s="1">
        <v>6</v>
      </c>
      <c r="R181" s="1">
        <v>165</v>
      </c>
      <c r="S181" s="1">
        <v>316</v>
      </c>
      <c r="T181" s="1">
        <v>12</v>
      </c>
      <c r="U181" s="1">
        <f t="shared" si="94"/>
        <v>6644</v>
      </c>
      <c r="V181" s="1" t="str">
        <f t="shared" si="95"/>
        <v>Brian Korendijk</v>
      </c>
      <c r="W181" s="18"/>
      <c r="X181" s="20">
        <f t="shared" ref="X181:X194" si="109">D181</f>
        <v>0.47399999999999998</v>
      </c>
      <c r="Y181" s="10">
        <f t="shared" ref="Y181:Y194" si="110">IF(T181&gt;0,R181/S181,D181)</f>
        <v>0.52215189873417722</v>
      </c>
      <c r="AA181" t="str">
        <f t="shared" si="97"/>
        <v>Libre</v>
      </c>
      <c r="AB181" t="str">
        <f t="shared" si="98"/>
        <v>Hooge End</v>
      </c>
      <c r="AF181" s="22">
        <f t="shared" ref="AF181:AF194" si="111">IF(Y181&gt;X181,1,0)</f>
        <v>1</v>
      </c>
      <c r="AG181" s="22">
        <f t="shared" ref="AG181:AG194" si="112">IF(Y181&lt;X181,1,0)</f>
        <v>0</v>
      </c>
      <c r="AH181" s="22">
        <f t="shared" ref="AH181:AH194" si="113">IF(X181=Y181,1,0)</f>
        <v>0</v>
      </c>
      <c r="AI181">
        <f>VLOOKUP(Y181,'Moy libre'!$B$5:$E$52,3)</f>
        <v>25</v>
      </c>
      <c r="AJ181">
        <f>VLOOKUP(Y181,'Moy libre'!$H$5:$K$52,3)</f>
        <v>20</v>
      </c>
      <c r="AK181">
        <f>VLOOKUP(Y181,'Moy libre'!$N$5:$Q$52,3)</f>
        <v>18</v>
      </c>
      <c r="AL181">
        <f>VLOOKUP(Y181,'Moy libre'!$T$5:$W$52,3)</f>
        <v>16</v>
      </c>
      <c r="AM181">
        <f>VLOOKUP(Y181,'Moy libre'!$Z$5:$AC$52,3)</f>
        <v>16</v>
      </c>
    </row>
    <row r="182" spans="1:56" x14ac:dyDescent="0.25">
      <c r="A182" s="3">
        <v>6615</v>
      </c>
      <c r="B182" s="2" t="s">
        <v>168</v>
      </c>
      <c r="C182" s="1"/>
      <c r="D182" s="1">
        <v>0.182</v>
      </c>
      <c r="E182" s="1" t="s">
        <v>38</v>
      </c>
      <c r="F182" s="1">
        <v>15</v>
      </c>
      <c r="G182" s="1">
        <v>0.246</v>
      </c>
      <c r="H182" s="9">
        <v>0</v>
      </c>
      <c r="I182" s="9">
        <v>0</v>
      </c>
      <c r="J182" s="1">
        <v>0.246</v>
      </c>
      <c r="K182" s="1">
        <v>15</v>
      </c>
      <c r="L182" s="1">
        <v>14</v>
      </c>
      <c r="M182" s="1">
        <v>58</v>
      </c>
      <c r="N182" s="1">
        <v>2</v>
      </c>
      <c r="O182" s="1">
        <v>6</v>
      </c>
      <c r="P182" s="1">
        <v>23</v>
      </c>
      <c r="Q182" s="1">
        <v>1</v>
      </c>
      <c r="R182" s="1">
        <v>20</v>
      </c>
      <c r="S182" s="1">
        <v>81</v>
      </c>
      <c r="T182" s="1">
        <v>3</v>
      </c>
      <c r="U182" s="1">
        <f t="shared" si="94"/>
        <v>6615</v>
      </c>
      <c r="V182" s="1" t="str">
        <f t="shared" si="95"/>
        <v>Evy Kruizinga</v>
      </c>
      <c r="W182" s="18"/>
      <c r="X182" s="20">
        <f t="shared" si="109"/>
        <v>0.182</v>
      </c>
      <c r="Y182" s="10">
        <f t="shared" si="110"/>
        <v>0.24691358024691357</v>
      </c>
      <c r="AA182" t="str">
        <f t="shared" si="97"/>
        <v>Libre</v>
      </c>
      <c r="AB182" t="str">
        <f t="shared" si="98"/>
        <v>Hooge End</v>
      </c>
      <c r="AF182" s="22">
        <f t="shared" si="111"/>
        <v>1</v>
      </c>
      <c r="AG182" s="22">
        <f t="shared" si="112"/>
        <v>0</v>
      </c>
      <c r="AH182" s="22">
        <f t="shared" si="113"/>
        <v>0</v>
      </c>
      <c r="AI182">
        <f>VLOOKUP(Y182,'Moy libre'!$B$5:$E$52,3)</f>
        <v>25</v>
      </c>
      <c r="AJ182">
        <f>VLOOKUP(Y182,'Moy libre'!$H$5:$K$52,3)</f>
        <v>20</v>
      </c>
      <c r="AK182">
        <f>VLOOKUP(Y182,'Moy libre'!$N$5:$Q$52,3)</f>
        <v>18</v>
      </c>
      <c r="AL182">
        <f>VLOOKUP(Y182,'Moy libre'!$T$5:$W$52,3)</f>
        <v>15</v>
      </c>
      <c r="AM182">
        <f>VLOOKUP(Y182,'Moy libre'!$Z$5:$AC$52,3)</f>
        <v>12</v>
      </c>
    </row>
    <row r="183" spans="1:56" x14ac:dyDescent="0.25">
      <c r="A183" s="3">
        <v>6579</v>
      </c>
      <c r="B183" s="2" t="s">
        <v>169</v>
      </c>
      <c r="C183" s="1"/>
      <c r="D183" s="1">
        <v>0.42299999999999999</v>
      </c>
      <c r="E183" s="1" t="s">
        <v>38</v>
      </c>
      <c r="F183" s="1">
        <v>15</v>
      </c>
      <c r="G183" s="9">
        <v>0.44800000000000001</v>
      </c>
      <c r="H183" s="1">
        <v>0.46899999999999997</v>
      </c>
      <c r="I183" s="9">
        <v>0.45700000000000002</v>
      </c>
      <c r="J183" s="1">
        <v>0.46899999999999997</v>
      </c>
      <c r="K183" s="1">
        <v>15</v>
      </c>
      <c r="L183" s="1">
        <v>146</v>
      </c>
      <c r="M183" s="1">
        <v>311</v>
      </c>
      <c r="N183" s="1">
        <v>11</v>
      </c>
      <c r="O183" s="1">
        <v>111</v>
      </c>
      <c r="P183" s="1">
        <v>251</v>
      </c>
      <c r="Q183" s="1">
        <v>9</v>
      </c>
      <c r="R183" s="1">
        <v>257</v>
      </c>
      <c r="S183" s="1">
        <v>562</v>
      </c>
      <c r="T183" s="1">
        <v>20</v>
      </c>
      <c r="U183" s="1">
        <f t="shared" si="94"/>
        <v>6579</v>
      </c>
      <c r="V183" s="1" t="str">
        <f t="shared" si="95"/>
        <v>Zoë Kruizinga</v>
      </c>
      <c r="W183" s="18"/>
      <c r="X183" s="20">
        <f t="shared" si="109"/>
        <v>0.42299999999999999</v>
      </c>
      <c r="Y183" s="10">
        <f t="shared" si="110"/>
        <v>0.45729537366548045</v>
      </c>
      <c r="AA183" t="str">
        <f t="shared" si="97"/>
        <v>Libre</v>
      </c>
      <c r="AB183" t="str">
        <f t="shared" si="98"/>
        <v>Hooge End</v>
      </c>
      <c r="AF183" s="22">
        <f t="shared" si="111"/>
        <v>1</v>
      </c>
      <c r="AG183" s="22">
        <f t="shared" si="112"/>
        <v>0</v>
      </c>
      <c r="AH183" s="22">
        <f t="shared" si="113"/>
        <v>0</v>
      </c>
      <c r="AI183">
        <f>VLOOKUP(Y183,'Moy libre'!$B$5:$E$52,3)</f>
        <v>25</v>
      </c>
      <c r="AJ183">
        <f>VLOOKUP(Y183,'Moy libre'!$H$5:$K$52,3)</f>
        <v>20</v>
      </c>
      <c r="AK183">
        <f>VLOOKUP(Y183,'Moy libre'!$N$5:$Q$52,3)</f>
        <v>18</v>
      </c>
      <c r="AL183">
        <f>VLOOKUP(Y183,'Moy libre'!$T$5:$W$52,3)</f>
        <v>15</v>
      </c>
      <c r="AM183">
        <f>VLOOKUP(Y183,'Moy libre'!$Z$5:$AC$52,3)</f>
        <v>15</v>
      </c>
    </row>
    <row r="184" spans="1:56" x14ac:dyDescent="0.25">
      <c r="A184" s="3">
        <v>6578</v>
      </c>
      <c r="B184" s="2" t="s">
        <v>170</v>
      </c>
      <c r="C184" s="1"/>
      <c r="D184" s="1">
        <v>2.032</v>
      </c>
      <c r="E184" s="1" t="s">
        <v>38</v>
      </c>
      <c r="F184" s="1">
        <v>64</v>
      </c>
      <c r="G184" s="1">
        <v>2.363</v>
      </c>
      <c r="H184" s="9">
        <v>0</v>
      </c>
      <c r="I184" s="9">
        <v>0</v>
      </c>
      <c r="J184" s="1">
        <v>2.363</v>
      </c>
      <c r="K184" s="1">
        <v>72</v>
      </c>
      <c r="L184" s="1">
        <v>182</v>
      </c>
      <c r="M184" s="1">
        <v>77</v>
      </c>
      <c r="N184" s="1">
        <v>3</v>
      </c>
      <c r="O184" s="1">
        <v>0</v>
      </c>
      <c r="P184" s="1">
        <v>0</v>
      </c>
      <c r="Q184" s="1">
        <v>0</v>
      </c>
      <c r="R184" s="1">
        <v>182</v>
      </c>
      <c r="S184" s="1">
        <v>77</v>
      </c>
      <c r="T184" s="1">
        <v>3</v>
      </c>
      <c r="U184" s="1">
        <f t="shared" si="94"/>
        <v>6578</v>
      </c>
      <c r="V184" s="1" t="str">
        <f t="shared" si="95"/>
        <v>Pedro Soethof</v>
      </c>
      <c r="W184" s="18"/>
      <c r="X184" s="20">
        <f t="shared" si="109"/>
        <v>2.032</v>
      </c>
      <c r="Y184" s="10">
        <f t="shared" si="110"/>
        <v>2.3636363636363638</v>
      </c>
      <c r="AA184" t="str">
        <f t="shared" si="97"/>
        <v>Libre</v>
      </c>
      <c r="AB184" t="str">
        <f t="shared" si="98"/>
        <v>Hooge End</v>
      </c>
      <c r="AF184" s="22">
        <f t="shared" si="111"/>
        <v>1</v>
      </c>
      <c r="AG184" s="22">
        <f t="shared" si="112"/>
        <v>0</v>
      </c>
      <c r="AH184" s="22">
        <f t="shared" si="113"/>
        <v>0</v>
      </c>
      <c r="AI184">
        <f>VLOOKUP(Y184,'Moy libre'!$B$5:$E$52,3)</f>
        <v>72</v>
      </c>
      <c r="AJ184">
        <f>VLOOKUP(Y184,'Moy libre'!$H$5:$K$52,3)</f>
        <v>72</v>
      </c>
      <c r="AK184">
        <f>VLOOKUP(Y184,'Moy libre'!$N$5:$Q$52,3)</f>
        <v>72</v>
      </c>
      <c r="AL184">
        <f>VLOOKUP(Y184,'Moy libre'!$T$5:$W$52,3)</f>
        <v>72</v>
      </c>
      <c r="AM184">
        <f>VLOOKUP(Y184,'Moy libre'!$Z$5:$AC$52,3)</f>
        <v>72</v>
      </c>
    </row>
    <row r="185" spans="1:56" x14ac:dyDescent="0.25">
      <c r="A185" s="3">
        <v>6532</v>
      </c>
      <c r="B185" s="2" t="s">
        <v>171</v>
      </c>
      <c r="C185" s="1"/>
      <c r="D185" s="1">
        <v>0.59399999999999997</v>
      </c>
      <c r="E185" s="1" t="s">
        <v>38</v>
      </c>
      <c r="F185" s="1">
        <v>16</v>
      </c>
      <c r="G185" s="9">
        <v>0.53600000000000003</v>
      </c>
      <c r="H185" s="1">
        <v>0.64400000000000002</v>
      </c>
      <c r="I185" s="9">
        <v>0.59699999999999998</v>
      </c>
      <c r="J185" s="1">
        <v>0.64400000000000002</v>
      </c>
      <c r="K185" s="1">
        <v>19</v>
      </c>
      <c r="L185" s="1">
        <v>134</v>
      </c>
      <c r="M185" s="1">
        <v>208</v>
      </c>
      <c r="N185" s="1">
        <v>9</v>
      </c>
      <c r="O185" s="1">
        <v>105</v>
      </c>
      <c r="P185" s="1">
        <v>192</v>
      </c>
      <c r="Q185" s="1">
        <v>7</v>
      </c>
      <c r="R185" s="1">
        <v>239</v>
      </c>
      <c r="S185" s="1">
        <v>400</v>
      </c>
      <c r="T185" s="1">
        <v>16</v>
      </c>
      <c r="U185" s="1">
        <f t="shared" si="94"/>
        <v>6532</v>
      </c>
      <c r="V185" s="1" t="str">
        <f t="shared" si="95"/>
        <v>Marianne Kruizinga</v>
      </c>
      <c r="W185" s="18"/>
      <c r="X185" s="20">
        <f t="shared" si="109"/>
        <v>0.59399999999999997</v>
      </c>
      <c r="Y185" s="10">
        <f t="shared" si="110"/>
        <v>0.59750000000000003</v>
      </c>
      <c r="AA185" t="str">
        <f t="shared" si="97"/>
        <v>Libre</v>
      </c>
      <c r="AB185" t="str">
        <f t="shared" si="98"/>
        <v>Hooge End</v>
      </c>
      <c r="AF185" s="22">
        <f t="shared" si="111"/>
        <v>1</v>
      </c>
      <c r="AG185" s="22">
        <f t="shared" si="112"/>
        <v>0</v>
      </c>
      <c r="AH185" s="22">
        <f t="shared" si="113"/>
        <v>0</v>
      </c>
      <c r="AI185">
        <f>VLOOKUP(Y185,'Moy libre'!$B$5:$E$52,3)</f>
        <v>25</v>
      </c>
      <c r="AJ185">
        <f>VLOOKUP(Y185,'Moy libre'!$H$5:$K$52,3)</f>
        <v>20</v>
      </c>
      <c r="AK185">
        <f>VLOOKUP(Y185,'Moy libre'!$N$5:$Q$52,3)</f>
        <v>18</v>
      </c>
      <c r="AL185">
        <f>VLOOKUP(Y185,'Moy libre'!$T$5:$W$52,3)</f>
        <v>16</v>
      </c>
      <c r="AM185">
        <f>VLOOKUP(Y185,'Moy libre'!$Z$5:$AC$52,3)</f>
        <v>16</v>
      </c>
    </row>
    <row r="186" spans="1:56" x14ac:dyDescent="0.25">
      <c r="A186" s="3">
        <v>6494</v>
      </c>
      <c r="B186" s="2" t="s">
        <v>172</v>
      </c>
      <c r="C186" s="1"/>
      <c r="D186" s="1">
        <v>4.4219999999999997</v>
      </c>
      <c r="E186" s="1" t="s">
        <v>38</v>
      </c>
      <c r="F186" s="1">
        <v>142</v>
      </c>
      <c r="G186" s="9">
        <v>4.2140000000000004</v>
      </c>
      <c r="H186" s="9">
        <v>3.7679999999999998</v>
      </c>
      <c r="I186" s="1">
        <v>4.2469999999999999</v>
      </c>
      <c r="J186" s="1">
        <v>4.2469999999999999</v>
      </c>
      <c r="K186" s="1">
        <v>136</v>
      </c>
      <c r="L186" s="1">
        <v>829</v>
      </c>
      <c r="M186" s="1">
        <v>220</v>
      </c>
      <c r="N186" s="1">
        <v>8</v>
      </c>
      <c r="O186" s="1">
        <v>390</v>
      </c>
      <c r="P186" s="1">
        <v>67</v>
      </c>
      <c r="Q186" s="1">
        <v>3</v>
      </c>
      <c r="R186" s="1">
        <v>1219</v>
      </c>
      <c r="S186" s="1">
        <v>287</v>
      </c>
      <c r="T186" s="1">
        <v>11</v>
      </c>
      <c r="U186" s="1">
        <f t="shared" si="94"/>
        <v>6494</v>
      </c>
      <c r="V186" s="1" t="str">
        <f t="shared" si="95"/>
        <v>Ronald Augustijn</v>
      </c>
      <c r="W186" s="18"/>
      <c r="X186" s="20">
        <f t="shared" si="109"/>
        <v>4.4219999999999997</v>
      </c>
      <c r="Y186" s="10">
        <f t="shared" si="110"/>
        <v>4.2473867595818815</v>
      </c>
      <c r="AA186" t="str">
        <f t="shared" si="97"/>
        <v>Libre</v>
      </c>
      <c r="AB186" t="str">
        <f t="shared" si="98"/>
        <v>Hooge End</v>
      </c>
      <c r="AF186" s="22">
        <f t="shared" si="111"/>
        <v>0</v>
      </c>
      <c r="AG186" s="22">
        <f t="shared" si="112"/>
        <v>1</v>
      </c>
      <c r="AH186" s="22">
        <f t="shared" si="113"/>
        <v>0</v>
      </c>
      <c r="AI186">
        <f>VLOOKUP(Y186,'Moy libre'!$B$5:$E$52,3)</f>
        <v>136</v>
      </c>
      <c r="AJ186">
        <f>VLOOKUP(Y186,'Moy libre'!$H$5:$K$52,3)</f>
        <v>136</v>
      </c>
      <c r="AK186">
        <f>VLOOKUP(Y186,'Moy libre'!$N$5:$Q$52,3)</f>
        <v>136</v>
      </c>
      <c r="AL186">
        <f>VLOOKUP(Y186,'Moy libre'!$T$5:$W$52,3)</f>
        <v>136</v>
      </c>
      <c r="AM186">
        <f>VLOOKUP(Y186,'Moy libre'!$Z$5:$AC$52,3)</f>
        <v>136</v>
      </c>
    </row>
    <row r="187" spans="1:56" x14ac:dyDescent="0.25">
      <c r="A187" s="3">
        <v>6332</v>
      </c>
      <c r="B187" s="2" t="s">
        <v>160</v>
      </c>
      <c r="C187" s="1"/>
      <c r="D187" s="1">
        <v>2.3079999999999998</v>
      </c>
      <c r="E187" s="1" t="s">
        <v>38</v>
      </c>
      <c r="F187" s="1">
        <v>72</v>
      </c>
      <c r="G187" s="9">
        <v>2.2080000000000002</v>
      </c>
      <c r="H187" s="9">
        <v>0</v>
      </c>
      <c r="I187" s="1">
        <v>2.3050000000000002</v>
      </c>
      <c r="J187" s="1">
        <v>2.3050000000000002</v>
      </c>
      <c r="K187" s="1">
        <v>72</v>
      </c>
      <c r="L187" s="1">
        <v>271</v>
      </c>
      <c r="M187" s="1">
        <v>106</v>
      </c>
      <c r="N187" s="1">
        <v>4</v>
      </c>
      <c r="O187" s="1">
        <v>363</v>
      </c>
      <c r="P187" s="1">
        <v>169</v>
      </c>
      <c r="Q187" s="1">
        <v>6</v>
      </c>
      <c r="R187" s="1">
        <v>634</v>
      </c>
      <c r="S187" s="1">
        <v>275</v>
      </c>
      <c r="T187" s="1">
        <v>10</v>
      </c>
      <c r="U187" s="1">
        <f t="shared" si="94"/>
        <v>6332</v>
      </c>
      <c r="V187" s="1" t="str">
        <f t="shared" si="95"/>
        <v>Guido Staring</v>
      </c>
      <c r="W187" s="18"/>
      <c r="X187" s="20">
        <f t="shared" si="109"/>
        <v>2.3079999999999998</v>
      </c>
      <c r="Y187" s="10">
        <f t="shared" si="110"/>
        <v>2.3054545454545456</v>
      </c>
      <c r="AA187" t="str">
        <f t="shared" si="97"/>
        <v>Libre</v>
      </c>
      <c r="AB187" t="str">
        <f t="shared" si="98"/>
        <v>Hooge End</v>
      </c>
      <c r="AF187" s="22">
        <f t="shared" si="111"/>
        <v>0</v>
      </c>
      <c r="AG187" s="22">
        <f t="shared" si="112"/>
        <v>1</v>
      </c>
      <c r="AH187" s="22">
        <f t="shared" si="113"/>
        <v>0</v>
      </c>
      <c r="AI187">
        <f>VLOOKUP(Y187,'Moy libre'!$B$5:$E$52,3)</f>
        <v>72</v>
      </c>
      <c r="AJ187">
        <f>VLOOKUP(Y187,'Moy libre'!$H$5:$K$52,3)</f>
        <v>72</v>
      </c>
      <c r="AK187">
        <f>VLOOKUP(Y187,'Moy libre'!$N$5:$Q$52,3)</f>
        <v>72</v>
      </c>
      <c r="AL187">
        <f>VLOOKUP(Y187,'Moy libre'!$T$5:$W$52,3)</f>
        <v>72</v>
      </c>
      <c r="AM187">
        <f>VLOOKUP(Y187,'Moy libre'!$Z$5:$AC$52,3)</f>
        <v>72</v>
      </c>
    </row>
    <row r="188" spans="1:56" x14ac:dyDescent="0.25">
      <c r="A188" s="3">
        <v>6330</v>
      </c>
      <c r="B188" s="2" t="s">
        <v>161</v>
      </c>
      <c r="C188" s="1"/>
      <c r="D188" s="1">
        <v>2.0419999999999998</v>
      </c>
      <c r="E188" s="1" t="s">
        <v>38</v>
      </c>
      <c r="F188" s="1">
        <v>64</v>
      </c>
      <c r="G188" s="9">
        <v>1.976</v>
      </c>
      <c r="H188" s="9">
        <v>2.016</v>
      </c>
      <c r="I188" s="1">
        <v>2.0230000000000001</v>
      </c>
      <c r="J188" s="1">
        <v>2.0230000000000001</v>
      </c>
      <c r="K188" s="1">
        <v>64</v>
      </c>
      <c r="L188" s="1">
        <v>484</v>
      </c>
      <c r="M188" s="1">
        <v>240</v>
      </c>
      <c r="N188" s="1">
        <v>9</v>
      </c>
      <c r="O188" s="1">
        <v>368</v>
      </c>
      <c r="P188" s="1">
        <v>181</v>
      </c>
      <c r="Q188" s="1">
        <v>7</v>
      </c>
      <c r="R188" s="1">
        <v>852</v>
      </c>
      <c r="S188" s="1">
        <v>421</v>
      </c>
      <c r="T188" s="1">
        <v>16</v>
      </c>
      <c r="U188" s="1">
        <f t="shared" si="94"/>
        <v>6330</v>
      </c>
      <c r="V188" s="1" t="str">
        <f t="shared" si="95"/>
        <v>Jan Smulders</v>
      </c>
      <c r="W188" s="18"/>
      <c r="X188" s="20">
        <f t="shared" si="109"/>
        <v>2.0419999999999998</v>
      </c>
      <c r="Y188" s="10">
        <f t="shared" si="110"/>
        <v>2.0237529691211402</v>
      </c>
      <c r="AA188" t="str">
        <f t="shared" si="97"/>
        <v>Libre</v>
      </c>
      <c r="AB188" t="str">
        <f t="shared" si="98"/>
        <v>Hooge End</v>
      </c>
      <c r="AF188" s="22">
        <f t="shared" si="111"/>
        <v>0</v>
      </c>
      <c r="AG188" s="22">
        <f t="shared" si="112"/>
        <v>1</v>
      </c>
      <c r="AH188" s="22">
        <f t="shared" si="113"/>
        <v>0</v>
      </c>
      <c r="AI188">
        <f>VLOOKUP(Y188,'Moy libre'!$B$5:$E$52,3)</f>
        <v>64</v>
      </c>
      <c r="AJ188">
        <f>VLOOKUP(Y188,'Moy libre'!$H$5:$K$52,3)</f>
        <v>64</v>
      </c>
      <c r="AK188">
        <f>VLOOKUP(Y188,'Moy libre'!$N$5:$Q$52,3)</f>
        <v>64</v>
      </c>
      <c r="AL188">
        <f>VLOOKUP(Y188,'Moy libre'!$T$5:$W$52,3)</f>
        <v>64</v>
      </c>
      <c r="AM188">
        <f>VLOOKUP(Y188,'Moy libre'!$Z$5:$AC$52,3)</f>
        <v>64</v>
      </c>
    </row>
    <row r="189" spans="1:56" x14ac:dyDescent="0.25">
      <c r="A189" s="3">
        <v>6221</v>
      </c>
      <c r="B189" s="2" t="s">
        <v>162</v>
      </c>
      <c r="C189" s="1"/>
      <c r="D189" s="1">
        <v>1.282</v>
      </c>
      <c r="E189" s="1" t="s">
        <v>38</v>
      </c>
      <c r="F189" s="1">
        <v>38</v>
      </c>
      <c r="G189" s="9">
        <v>1.012</v>
      </c>
      <c r="H189" s="1">
        <v>1.159</v>
      </c>
      <c r="I189" s="9">
        <v>1.1339999999999999</v>
      </c>
      <c r="J189" s="1">
        <v>1.159</v>
      </c>
      <c r="K189" s="1">
        <v>35</v>
      </c>
      <c r="L189" s="1">
        <v>443</v>
      </c>
      <c r="M189" s="1">
        <v>382</v>
      </c>
      <c r="N189" s="1">
        <v>13</v>
      </c>
      <c r="O189" s="1">
        <v>240</v>
      </c>
      <c r="P189" s="1">
        <v>220</v>
      </c>
      <c r="Q189" s="1">
        <v>7</v>
      </c>
      <c r="R189" s="1">
        <v>683</v>
      </c>
      <c r="S189" s="1">
        <v>602</v>
      </c>
      <c r="T189" s="1">
        <v>20</v>
      </c>
      <c r="U189" s="1">
        <f t="shared" si="94"/>
        <v>6221</v>
      </c>
      <c r="V189" s="1" t="str">
        <f t="shared" si="95"/>
        <v>Jordy Kruizinga</v>
      </c>
      <c r="W189" s="18"/>
      <c r="X189" s="20">
        <f t="shared" si="109"/>
        <v>1.282</v>
      </c>
      <c r="Y189" s="10">
        <f t="shared" si="110"/>
        <v>1.1345514950166113</v>
      </c>
      <c r="AA189" t="str">
        <f t="shared" si="97"/>
        <v>Libre</v>
      </c>
      <c r="AB189" t="str">
        <f t="shared" si="98"/>
        <v>Hooge End</v>
      </c>
      <c r="AF189" s="22">
        <f t="shared" si="111"/>
        <v>0</v>
      </c>
      <c r="AG189" s="22">
        <f t="shared" si="112"/>
        <v>1</v>
      </c>
      <c r="AH189" s="22">
        <f t="shared" si="113"/>
        <v>0</v>
      </c>
      <c r="AI189">
        <f>VLOOKUP(Y189,'Moy libre'!$B$5:$E$52,3)</f>
        <v>35</v>
      </c>
      <c r="AJ189">
        <f>VLOOKUP(Y189,'Moy libre'!$H$5:$K$52,3)</f>
        <v>35</v>
      </c>
      <c r="AK189">
        <f>VLOOKUP(Y189,'Moy libre'!$N$5:$Q$52,3)</f>
        <v>35</v>
      </c>
      <c r="AL189">
        <f>VLOOKUP(Y189,'Moy libre'!$T$5:$W$52,3)</f>
        <v>35</v>
      </c>
      <c r="AM189">
        <f>VLOOKUP(Y189,'Moy libre'!$Z$5:$AC$52,3)</f>
        <v>35</v>
      </c>
    </row>
    <row r="190" spans="1:56" x14ac:dyDescent="0.25">
      <c r="A190" s="3">
        <v>6220</v>
      </c>
      <c r="B190" s="2" t="s">
        <v>173</v>
      </c>
      <c r="C190" s="1"/>
      <c r="D190" s="1">
        <v>1.085</v>
      </c>
      <c r="E190" s="1" t="s">
        <v>38</v>
      </c>
      <c r="F190" s="1">
        <v>32</v>
      </c>
      <c r="G190" s="9">
        <v>1.079</v>
      </c>
      <c r="H190" s="1">
        <v>1.1200000000000001</v>
      </c>
      <c r="I190" s="9">
        <v>1.103</v>
      </c>
      <c r="J190" s="1">
        <v>1.1200000000000001</v>
      </c>
      <c r="K190" s="1">
        <v>35</v>
      </c>
      <c r="L190" s="1">
        <v>223</v>
      </c>
      <c r="M190" s="1">
        <v>199</v>
      </c>
      <c r="N190" s="1">
        <v>8</v>
      </c>
      <c r="O190" s="1">
        <v>150</v>
      </c>
      <c r="P190" s="1">
        <v>139</v>
      </c>
      <c r="Q190" s="1">
        <v>5</v>
      </c>
      <c r="R190" s="1">
        <v>373</v>
      </c>
      <c r="S190" s="1">
        <v>338</v>
      </c>
      <c r="T190" s="1">
        <v>13</v>
      </c>
      <c r="U190" s="1">
        <f t="shared" si="94"/>
        <v>6220</v>
      </c>
      <c r="V190" s="1" t="str">
        <f t="shared" si="95"/>
        <v>Danny Konings</v>
      </c>
      <c r="W190" s="18"/>
      <c r="X190" s="20">
        <f t="shared" si="109"/>
        <v>1.085</v>
      </c>
      <c r="Y190" s="10">
        <f t="shared" si="110"/>
        <v>1.1035502958579881</v>
      </c>
      <c r="AA190" t="str">
        <f t="shared" si="97"/>
        <v>Libre</v>
      </c>
      <c r="AB190" t="str">
        <f t="shared" si="98"/>
        <v>Hooge End</v>
      </c>
      <c r="AF190" s="22">
        <f t="shared" si="111"/>
        <v>1</v>
      </c>
      <c r="AG190" s="22">
        <f t="shared" si="112"/>
        <v>0</v>
      </c>
      <c r="AH190" s="22">
        <f t="shared" si="113"/>
        <v>0</v>
      </c>
      <c r="AI190">
        <f>VLOOKUP(Y190,'Moy libre'!$B$5:$E$52,3)</f>
        <v>35</v>
      </c>
      <c r="AJ190">
        <f>VLOOKUP(Y190,'Moy libre'!$H$5:$K$52,3)</f>
        <v>35</v>
      </c>
      <c r="AK190">
        <f>VLOOKUP(Y190,'Moy libre'!$N$5:$Q$52,3)</f>
        <v>35</v>
      </c>
      <c r="AL190">
        <f>VLOOKUP(Y190,'Moy libre'!$T$5:$W$52,3)</f>
        <v>35</v>
      </c>
      <c r="AM190">
        <f>VLOOKUP(Y190,'Moy libre'!$Z$5:$AC$52,3)</f>
        <v>35</v>
      </c>
    </row>
    <row r="191" spans="1:56" x14ac:dyDescent="0.25">
      <c r="A191" s="3">
        <v>6215</v>
      </c>
      <c r="B191" s="2" t="s">
        <v>163</v>
      </c>
      <c r="C191" s="1"/>
      <c r="D191" s="1">
        <v>1.2130000000000001</v>
      </c>
      <c r="E191" s="1" t="s">
        <v>38</v>
      </c>
      <c r="F191" s="1">
        <v>38</v>
      </c>
      <c r="G191" s="1">
        <v>1.3759999999999999</v>
      </c>
      <c r="H191" s="9">
        <v>1.3720000000000001</v>
      </c>
      <c r="I191" s="9">
        <v>1.306</v>
      </c>
      <c r="J191" s="1">
        <v>1.3759999999999999</v>
      </c>
      <c r="K191" s="1">
        <v>41</v>
      </c>
      <c r="L191" s="1">
        <v>162</v>
      </c>
      <c r="M191" s="1">
        <v>118</v>
      </c>
      <c r="N191" s="1">
        <v>5</v>
      </c>
      <c r="O191" s="1">
        <v>290</v>
      </c>
      <c r="P191" s="1">
        <v>228</v>
      </c>
      <c r="Q191" s="1">
        <v>8</v>
      </c>
      <c r="R191" s="1">
        <v>452</v>
      </c>
      <c r="S191" s="1">
        <v>346</v>
      </c>
      <c r="T191" s="1">
        <v>13</v>
      </c>
      <c r="U191" s="1">
        <f t="shared" si="94"/>
        <v>6215</v>
      </c>
      <c r="V191" s="1" t="str">
        <f t="shared" si="95"/>
        <v>Hans Kuijl</v>
      </c>
      <c r="W191" s="18"/>
      <c r="X191" s="20">
        <f t="shared" si="109"/>
        <v>1.2130000000000001</v>
      </c>
      <c r="Y191" s="10">
        <f t="shared" si="110"/>
        <v>1.3063583815028901</v>
      </c>
      <c r="AA191" t="str">
        <f t="shared" si="97"/>
        <v>Libre</v>
      </c>
      <c r="AB191" t="str">
        <f t="shared" si="98"/>
        <v>Hooge End</v>
      </c>
      <c r="AF191" s="22">
        <f t="shared" si="111"/>
        <v>1</v>
      </c>
      <c r="AG191" s="22">
        <f t="shared" si="112"/>
        <v>0</v>
      </c>
      <c r="AH191" s="22">
        <f t="shared" si="113"/>
        <v>0</v>
      </c>
      <c r="AI191">
        <f>VLOOKUP(Y191,'Moy libre'!$B$5:$E$52,3)</f>
        <v>41</v>
      </c>
      <c r="AJ191">
        <f>VLOOKUP(Y191,'Moy libre'!$H$5:$K$52,3)</f>
        <v>41</v>
      </c>
      <c r="AK191">
        <f>VLOOKUP(Y191,'Moy libre'!$N$5:$Q$52,3)</f>
        <v>41</v>
      </c>
      <c r="AL191">
        <f>VLOOKUP(Y191,'Moy libre'!$T$5:$W$52,3)</f>
        <v>41</v>
      </c>
      <c r="AM191">
        <f>VLOOKUP(Y191,'Moy libre'!$Z$5:$AC$52,3)</f>
        <v>41</v>
      </c>
    </row>
    <row r="192" spans="1:56" x14ac:dyDescent="0.25">
      <c r="A192" s="3">
        <v>6213</v>
      </c>
      <c r="B192" s="2" t="s">
        <v>164</v>
      </c>
      <c r="C192" s="1"/>
      <c r="D192" s="1">
        <v>1.194</v>
      </c>
      <c r="E192" s="1" t="s">
        <v>38</v>
      </c>
      <c r="F192" s="1">
        <v>35</v>
      </c>
      <c r="G192" s="1">
        <v>1.349</v>
      </c>
      <c r="H192" s="9">
        <v>1.06</v>
      </c>
      <c r="I192" s="9">
        <v>1.129</v>
      </c>
      <c r="J192" s="1">
        <v>1.349</v>
      </c>
      <c r="K192" s="1">
        <v>41</v>
      </c>
      <c r="L192" s="1">
        <v>246</v>
      </c>
      <c r="M192" s="1">
        <v>232</v>
      </c>
      <c r="N192" s="1">
        <v>9</v>
      </c>
      <c r="O192" s="1">
        <v>251</v>
      </c>
      <c r="P192" s="1">
        <v>208</v>
      </c>
      <c r="Q192" s="1">
        <v>8</v>
      </c>
      <c r="R192" s="1">
        <v>497</v>
      </c>
      <c r="S192" s="1">
        <v>440</v>
      </c>
      <c r="T192" s="1">
        <v>17</v>
      </c>
      <c r="U192" s="1">
        <f t="shared" si="94"/>
        <v>6213</v>
      </c>
      <c r="V192" s="1" t="str">
        <f t="shared" si="95"/>
        <v>Jan Kampes</v>
      </c>
      <c r="W192" s="18"/>
      <c r="X192" s="20">
        <f t="shared" si="109"/>
        <v>1.194</v>
      </c>
      <c r="Y192" s="10">
        <f t="shared" si="110"/>
        <v>1.1295454545454546</v>
      </c>
      <c r="AA192" t="str">
        <f t="shared" si="97"/>
        <v>Libre</v>
      </c>
      <c r="AB192" t="str">
        <f t="shared" si="98"/>
        <v>Hooge End</v>
      </c>
      <c r="AF192" s="22">
        <f t="shared" si="111"/>
        <v>0</v>
      </c>
      <c r="AG192" s="22">
        <f t="shared" si="112"/>
        <v>1</v>
      </c>
      <c r="AH192" s="22">
        <f t="shared" si="113"/>
        <v>0</v>
      </c>
      <c r="AI192">
        <f>VLOOKUP(Y192,'Moy libre'!$B$5:$E$52,3)</f>
        <v>35</v>
      </c>
      <c r="AJ192">
        <f>VLOOKUP(Y192,'Moy libre'!$H$5:$K$52,3)</f>
        <v>35</v>
      </c>
      <c r="AK192">
        <f>VLOOKUP(Y192,'Moy libre'!$N$5:$Q$52,3)</f>
        <v>35</v>
      </c>
      <c r="AL192">
        <f>VLOOKUP(Y192,'Moy libre'!$T$5:$W$52,3)</f>
        <v>35</v>
      </c>
      <c r="AM192">
        <f>VLOOKUP(Y192,'Moy libre'!$Z$5:$AC$52,3)</f>
        <v>35</v>
      </c>
    </row>
    <row r="193" spans="1:56" x14ac:dyDescent="0.25">
      <c r="A193" s="3">
        <v>6078</v>
      </c>
      <c r="B193" s="2" t="s">
        <v>165</v>
      </c>
      <c r="C193" s="1"/>
      <c r="D193" s="1">
        <v>1.5289999999999999</v>
      </c>
      <c r="E193" s="1" t="s">
        <v>38</v>
      </c>
      <c r="F193" s="1">
        <v>48</v>
      </c>
      <c r="G193" s="1">
        <v>1.43</v>
      </c>
      <c r="H193" s="9">
        <v>1.274</v>
      </c>
      <c r="I193" s="9">
        <v>1.3029999999999999</v>
      </c>
      <c r="J193" s="1">
        <v>1.43</v>
      </c>
      <c r="K193" s="1">
        <v>45</v>
      </c>
      <c r="L193" s="1">
        <v>330</v>
      </c>
      <c r="M193" s="1">
        <v>259</v>
      </c>
      <c r="N193" s="1">
        <v>9</v>
      </c>
      <c r="O193" s="1">
        <v>138</v>
      </c>
      <c r="P193" s="1">
        <v>100</v>
      </c>
      <c r="Q193" s="1">
        <v>4</v>
      </c>
      <c r="R193" s="1">
        <v>468</v>
      </c>
      <c r="S193" s="1">
        <v>359</v>
      </c>
      <c r="T193" s="1">
        <v>13</v>
      </c>
      <c r="U193" s="1">
        <f t="shared" si="94"/>
        <v>6078</v>
      </c>
      <c r="V193" s="1" t="str">
        <f t="shared" si="95"/>
        <v>Gert-Jan van Duijn</v>
      </c>
      <c r="W193" s="18"/>
      <c r="X193" s="20">
        <f t="shared" si="109"/>
        <v>1.5289999999999999</v>
      </c>
      <c r="Y193" s="10">
        <f t="shared" si="110"/>
        <v>1.3036211699164346</v>
      </c>
      <c r="AA193" t="str">
        <f t="shared" si="97"/>
        <v>Libre</v>
      </c>
      <c r="AB193" t="str">
        <f t="shared" si="98"/>
        <v>Hooge End</v>
      </c>
      <c r="AF193" s="22">
        <f t="shared" si="111"/>
        <v>0</v>
      </c>
      <c r="AG193" s="22">
        <f t="shared" si="112"/>
        <v>1</v>
      </c>
      <c r="AH193" s="22">
        <f t="shared" si="113"/>
        <v>0</v>
      </c>
      <c r="AI193">
        <f>VLOOKUP(Y193,'Moy libre'!$B$5:$E$52,3)</f>
        <v>41</v>
      </c>
      <c r="AJ193">
        <f>VLOOKUP(Y193,'Moy libre'!$H$5:$K$52,3)</f>
        <v>41</v>
      </c>
      <c r="AK193">
        <f>VLOOKUP(Y193,'Moy libre'!$N$5:$Q$52,3)</f>
        <v>41</v>
      </c>
      <c r="AL193">
        <f>VLOOKUP(Y193,'Moy libre'!$T$5:$W$52,3)</f>
        <v>41</v>
      </c>
      <c r="AM193">
        <f>VLOOKUP(Y193,'Moy libre'!$Z$5:$AC$52,3)</f>
        <v>41</v>
      </c>
    </row>
    <row r="194" spans="1:56" x14ac:dyDescent="0.25">
      <c r="A194" s="3">
        <v>6077</v>
      </c>
      <c r="B194" s="2" t="s">
        <v>166</v>
      </c>
      <c r="C194" s="1"/>
      <c r="D194" s="1">
        <v>3.048</v>
      </c>
      <c r="E194" s="1" t="s">
        <v>38</v>
      </c>
      <c r="F194" s="1">
        <v>94</v>
      </c>
      <c r="G194" s="1">
        <v>3.133</v>
      </c>
      <c r="H194" s="9">
        <v>0</v>
      </c>
      <c r="I194" s="9">
        <v>0</v>
      </c>
      <c r="J194" s="1">
        <v>3.133</v>
      </c>
      <c r="K194" s="1">
        <v>100</v>
      </c>
      <c r="L194" s="1">
        <v>0</v>
      </c>
      <c r="M194" s="1">
        <v>0</v>
      </c>
      <c r="N194" s="1">
        <v>0</v>
      </c>
      <c r="O194" s="1">
        <v>94</v>
      </c>
      <c r="P194" s="1">
        <v>30</v>
      </c>
      <c r="Q194" s="1">
        <v>1</v>
      </c>
      <c r="R194" s="1">
        <v>94</v>
      </c>
      <c r="S194" s="1">
        <v>30</v>
      </c>
      <c r="T194" s="1">
        <v>1</v>
      </c>
      <c r="U194" s="1">
        <f t="shared" si="94"/>
        <v>6077</v>
      </c>
      <c r="V194" s="1" t="str">
        <f t="shared" si="95"/>
        <v>Jan Dinnissen</v>
      </c>
      <c r="W194" s="18"/>
      <c r="X194" s="20">
        <f t="shared" si="109"/>
        <v>3.048</v>
      </c>
      <c r="Y194" s="10">
        <f t="shared" si="110"/>
        <v>3.1333333333333333</v>
      </c>
      <c r="AA194" t="str">
        <f t="shared" si="97"/>
        <v>Libre</v>
      </c>
      <c r="AB194" t="str">
        <f t="shared" si="98"/>
        <v>Hooge End</v>
      </c>
      <c r="AF194" s="22">
        <f t="shared" si="111"/>
        <v>1</v>
      </c>
      <c r="AG194" s="22">
        <f t="shared" si="112"/>
        <v>0</v>
      </c>
      <c r="AH194" s="22">
        <f t="shared" si="113"/>
        <v>0</v>
      </c>
      <c r="AI194">
        <f>VLOOKUP(Y194,'Moy libre'!$B$5:$E$52,3)</f>
        <v>100</v>
      </c>
      <c r="AJ194">
        <f>VLOOKUP(Y194,'Moy libre'!$H$5:$K$52,3)</f>
        <v>100</v>
      </c>
      <c r="AK194">
        <f>VLOOKUP(Y194,'Moy libre'!$N$5:$Q$52,3)</f>
        <v>100</v>
      </c>
      <c r="AL194">
        <f>VLOOKUP(Y194,'Moy libre'!$T$5:$W$52,3)</f>
        <v>100</v>
      </c>
      <c r="AM194">
        <f>VLOOKUP(Y194,'Moy libre'!$Z$5:$AC$52,3)</f>
        <v>100</v>
      </c>
    </row>
    <row r="196" spans="1:56" ht="21" x14ac:dyDescent="0.4">
      <c r="A196" s="8" t="s">
        <v>174</v>
      </c>
    </row>
    <row r="198" spans="1:56" x14ac:dyDescent="0.25">
      <c r="A198" s="2" t="s">
        <v>4</v>
      </c>
      <c r="B198" s="2" t="s">
        <v>5</v>
      </c>
      <c r="D198" s="1" t="s">
        <v>6</v>
      </c>
      <c r="E198" s="1" t="s">
        <v>7</v>
      </c>
      <c r="F198" s="1" t="s">
        <v>8</v>
      </c>
      <c r="G198" s="1" t="s">
        <v>9</v>
      </c>
      <c r="H198" s="1" t="s">
        <v>10</v>
      </c>
      <c r="I198" s="1" t="s">
        <v>11</v>
      </c>
      <c r="J198" s="1" t="s">
        <v>12</v>
      </c>
      <c r="L198" s="1" t="s">
        <v>13</v>
      </c>
      <c r="M198" s="1" t="s">
        <v>14</v>
      </c>
      <c r="N198" s="1" t="s">
        <v>15</v>
      </c>
      <c r="O198" s="1" t="s">
        <v>16</v>
      </c>
      <c r="P198" s="1" t="s">
        <v>17</v>
      </c>
      <c r="Q198" s="1" t="s">
        <v>18</v>
      </c>
      <c r="R198" s="1" t="s">
        <v>19</v>
      </c>
      <c r="S198" s="1" t="s">
        <v>20</v>
      </c>
      <c r="T198" s="1" t="s">
        <v>21</v>
      </c>
      <c r="U198" s="1"/>
      <c r="V198" s="1"/>
      <c r="W198" s="18"/>
      <c r="X198" s="20"/>
    </row>
    <row r="199" spans="1:56" x14ac:dyDescent="0.25">
      <c r="A199" s="3">
        <v>6639</v>
      </c>
      <c r="B199" s="2" t="s">
        <v>175</v>
      </c>
      <c r="C199" s="1"/>
      <c r="D199" s="1">
        <v>0.28699999999999998</v>
      </c>
      <c r="E199" s="1" t="s">
        <v>30</v>
      </c>
      <c r="F199" s="1">
        <v>17</v>
      </c>
      <c r="G199" s="1">
        <v>0.32600000000000001</v>
      </c>
      <c r="H199" s="9">
        <v>0.28199999999999997</v>
      </c>
      <c r="I199" s="9">
        <v>0.312</v>
      </c>
      <c r="J199" s="1">
        <v>0.32600000000000001</v>
      </c>
      <c r="K199" s="1">
        <v>19</v>
      </c>
      <c r="L199" s="1">
        <v>86</v>
      </c>
      <c r="M199" s="1">
        <v>301</v>
      </c>
      <c r="N199" s="1">
        <v>6</v>
      </c>
      <c r="O199" s="1">
        <v>131</v>
      </c>
      <c r="P199" s="1">
        <v>393</v>
      </c>
      <c r="Q199" s="1">
        <v>8</v>
      </c>
      <c r="R199" s="1">
        <v>217</v>
      </c>
      <c r="S199" s="1">
        <v>694</v>
      </c>
      <c r="T199" s="1">
        <v>14</v>
      </c>
      <c r="U199" s="1">
        <f t="shared" ref="U199:U221" si="114">A199</f>
        <v>6639</v>
      </c>
      <c r="V199" s="1" t="str">
        <f t="shared" ref="V199:V221" si="115">B199</f>
        <v>Luc Hendriks</v>
      </c>
      <c r="W199" s="18"/>
      <c r="X199" s="20"/>
      <c r="Z199" s="10">
        <f t="shared" ref="Z199:Z211" si="116">IF(T199&gt;0,R199/S199,D199)</f>
        <v>0.31268011527377521</v>
      </c>
      <c r="AA199" t="str">
        <f t="shared" ref="AA199:AA221" si="117">E199</f>
        <v>Driebanden</v>
      </c>
      <c r="AB199" t="str">
        <f t="shared" ref="AB199:AB221" si="118">$A$196</f>
        <v>Lentemorgen</v>
      </c>
      <c r="AC199">
        <f>VLOOKUP(Z199,'moy drb'!$B$3:$E$47,3)</f>
        <v>18</v>
      </c>
      <c r="AD199">
        <f>VLOOKUP(Z199,'moy drb'!$H$3:$K$47,3)</f>
        <v>18</v>
      </c>
      <c r="AO199" s="1">
        <f t="shared" ref="AO199:AO211" si="119">A199</f>
        <v>6639</v>
      </c>
      <c r="AP199" s="2" t="str">
        <f t="shared" ref="AP199:AP211" si="120">B199</f>
        <v>Luc Hendriks</v>
      </c>
      <c r="AQ199" s="14">
        <f t="shared" ref="AQ199:AQ211" si="121">F199</f>
        <v>17</v>
      </c>
      <c r="AR199" s="16">
        <f t="shared" ref="AR199:AR211" si="122">D199</f>
        <v>0.28699999999999998</v>
      </c>
      <c r="AS199" s="10">
        <f t="shared" ref="AS199:AS211" si="123">IF(T199&gt;0,R199/S199,D199)</f>
        <v>0.31268011527377521</v>
      </c>
      <c r="AT199" t="str">
        <f t="shared" ref="AT199:AT211" si="124">E199</f>
        <v>Driebanden</v>
      </c>
      <c r="AU199" t="str">
        <f>$A$196</f>
        <v>Lentemorgen</v>
      </c>
      <c r="AV199">
        <f>VLOOKUP(AS199,'moy drb'!$B$3:$E$47,3)</f>
        <v>18</v>
      </c>
      <c r="AW199">
        <f>VLOOKUP(AS199,'moy drb'!$H$3:$K$47,3)</f>
        <v>18</v>
      </c>
      <c r="BB199">
        <f t="shared" ref="BB199:BB211" si="125">IF(AS199&gt;AR199,1,0)</f>
        <v>1</v>
      </c>
      <c r="BC199">
        <f t="shared" ref="BC199:BC211" si="126">IF(AS199&lt;AR199,1,0)</f>
        <v>0</v>
      </c>
      <c r="BD199">
        <f t="shared" ref="BD199:BD211" si="127">IF(AR199=AS199,1,0)</f>
        <v>0</v>
      </c>
    </row>
    <row r="200" spans="1:56" x14ac:dyDescent="0.25">
      <c r="A200" s="3">
        <v>6387</v>
      </c>
      <c r="B200" s="2" t="s">
        <v>176</v>
      </c>
      <c r="C200" s="1"/>
      <c r="D200" s="1">
        <v>0.38600000000000001</v>
      </c>
      <c r="E200" s="1" t="s">
        <v>30</v>
      </c>
      <c r="F200" s="1">
        <v>22</v>
      </c>
      <c r="G200" s="1">
        <v>0.34</v>
      </c>
      <c r="H200" s="9">
        <v>0.29899999999999999</v>
      </c>
      <c r="I200" s="9">
        <v>0.31</v>
      </c>
      <c r="J200" s="1">
        <v>0.34</v>
      </c>
      <c r="K200" s="1">
        <v>20</v>
      </c>
      <c r="L200" s="1">
        <v>100</v>
      </c>
      <c r="M200" s="1">
        <v>345</v>
      </c>
      <c r="N200" s="1">
        <v>6</v>
      </c>
      <c r="O200" s="1">
        <v>84</v>
      </c>
      <c r="P200" s="1">
        <v>247</v>
      </c>
      <c r="Q200" s="1">
        <v>5</v>
      </c>
      <c r="R200" s="1">
        <v>184</v>
      </c>
      <c r="S200" s="1">
        <v>592</v>
      </c>
      <c r="T200" s="1">
        <v>11</v>
      </c>
      <c r="U200" s="1">
        <f t="shared" si="114"/>
        <v>6387</v>
      </c>
      <c r="V200" s="1" t="str">
        <f t="shared" si="115"/>
        <v>Mike de Wit</v>
      </c>
      <c r="W200" s="18"/>
      <c r="X200" s="20"/>
      <c r="Z200" s="10">
        <f t="shared" si="116"/>
        <v>0.3108108108108108</v>
      </c>
      <c r="AA200" t="str">
        <f t="shared" si="117"/>
        <v>Driebanden</v>
      </c>
      <c r="AB200" t="str">
        <f t="shared" si="118"/>
        <v>Lentemorgen</v>
      </c>
      <c r="AC200">
        <f>VLOOKUP(Z200,'moy drb'!$B$3:$E$47,3)</f>
        <v>18</v>
      </c>
      <c r="AD200">
        <f>VLOOKUP(Z200,'moy drb'!$H$3:$K$47,3)</f>
        <v>18</v>
      </c>
      <c r="AO200" s="1">
        <f t="shared" si="119"/>
        <v>6387</v>
      </c>
      <c r="AP200" s="2" t="str">
        <f t="shared" si="120"/>
        <v>Mike de Wit</v>
      </c>
      <c r="AQ200" s="14">
        <f t="shared" si="121"/>
        <v>22</v>
      </c>
      <c r="AR200" s="16">
        <f t="shared" si="122"/>
        <v>0.38600000000000001</v>
      </c>
      <c r="AS200" s="10">
        <f t="shared" si="123"/>
        <v>0.3108108108108108</v>
      </c>
      <c r="AT200" t="str">
        <f t="shared" si="124"/>
        <v>Driebanden</v>
      </c>
      <c r="AU200" t="str">
        <f t="shared" ref="AU200:AU211" si="128">$A$196</f>
        <v>Lentemorgen</v>
      </c>
      <c r="AV200">
        <f>VLOOKUP(AS200,'moy drb'!$B$3:$E$47,3)</f>
        <v>18</v>
      </c>
      <c r="AW200">
        <f>VLOOKUP(AS200,'moy drb'!$H$3:$K$47,3)</f>
        <v>18</v>
      </c>
      <c r="BB200">
        <f t="shared" si="125"/>
        <v>0</v>
      </c>
      <c r="BC200">
        <f t="shared" si="126"/>
        <v>1</v>
      </c>
      <c r="BD200">
        <f t="shared" si="127"/>
        <v>0</v>
      </c>
    </row>
    <row r="201" spans="1:56" x14ac:dyDescent="0.25">
      <c r="A201" s="3">
        <v>6386</v>
      </c>
      <c r="B201" s="2" t="s">
        <v>177</v>
      </c>
      <c r="C201" s="1"/>
      <c r="D201" s="1">
        <v>0.32100000000000001</v>
      </c>
      <c r="E201" s="1" t="s">
        <v>30</v>
      </c>
      <c r="F201" s="1">
        <v>19</v>
      </c>
      <c r="G201" s="9">
        <v>0</v>
      </c>
      <c r="H201" s="9">
        <v>0</v>
      </c>
      <c r="I201" s="9">
        <v>0</v>
      </c>
      <c r="J201" s="1">
        <v>0</v>
      </c>
      <c r="K201" s="1">
        <v>19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f t="shared" si="114"/>
        <v>6386</v>
      </c>
      <c r="V201" s="1" t="str">
        <f t="shared" si="115"/>
        <v>Henk de Wijs</v>
      </c>
      <c r="W201" s="18"/>
      <c r="X201" s="20"/>
      <c r="Z201" s="10">
        <f t="shared" si="116"/>
        <v>0.32100000000000001</v>
      </c>
      <c r="AA201" t="str">
        <f t="shared" si="117"/>
        <v>Driebanden</v>
      </c>
      <c r="AB201" t="str">
        <f t="shared" si="118"/>
        <v>Lentemorgen</v>
      </c>
      <c r="AC201">
        <f>VLOOKUP(Z201,'moy drb'!$B$3:$E$47,3)</f>
        <v>19</v>
      </c>
      <c r="AD201">
        <f>VLOOKUP(Z201,'moy drb'!$H$3:$K$47,3)</f>
        <v>19</v>
      </c>
      <c r="AO201" s="1">
        <f t="shared" si="119"/>
        <v>6386</v>
      </c>
      <c r="AP201" s="2" t="str">
        <f t="shared" si="120"/>
        <v>Henk de Wijs</v>
      </c>
      <c r="AQ201" s="14">
        <f t="shared" si="121"/>
        <v>19</v>
      </c>
      <c r="AR201" s="16">
        <f t="shared" si="122"/>
        <v>0.32100000000000001</v>
      </c>
      <c r="AS201" s="10">
        <f t="shared" si="123"/>
        <v>0.32100000000000001</v>
      </c>
      <c r="AT201" t="str">
        <f t="shared" si="124"/>
        <v>Driebanden</v>
      </c>
      <c r="AU201" t="str">
        <f t="shared" si="128"/>
        <v>Lentemorgen</v>
      </c>
      <c r="AV201">
        <f>VLOOKUP(AS201,'moy drb'!$B$3:$E$47,3)</f>
        <v>19</v>
      </c>
      <c r="AW201">
        <f>VLOOKUP(AS201,'moy drb'!$H$3:$K$47,3)</f>
        <v>19</v>
      </c>
      <c r="BB201">
        <f t="shared" si="125"/>
        <v>0</v>
      </c>
      <c r="BC201">
        <f t="shared" si="126"/>
        <v>0</v>
      </c>
      <c r="BD201">
        <f t="shared" si="127"/>
        <v>1</v>
      </c>
    </row>
    <row r="202" spans="1:56" x14ac:dyDescent="0.25">
      <c r="A202" s="3">
        <v>6367</v>
      </c>
      <c r="B202" s="2" t="s">
        <v>178</v>
      </c>
      <c r="C202" s="1"/>
      <c r="D202" s="1">
        <v>0.27200000000000002</v>
      </c>
      <c r="E202" s="1" t="s">
        <v>30</v>
      </c>
      <c r="F202" s="1">
        <v>17</v>
      </c>
      <c r="G202" s="9">
        <v>0.27900000000000003</v>
      </c>
      <c r="H202" s="1">
        <v>0.34799999999999998</v>
      </c>
      <c r="I202" s="9">
        <v>0.33300000000000002</v>
      </c>
      <c r="J202" s="1">
        <v>0.34799999999999998</v>
      </c>
      <c r="K202" s="1">
        <v>20</v>
      </c>
      <c r="L202" s="1">
        <v>150</v>
      </c>
      <c r="M202" s="1">
        <v>408</v>
      </c>
      <c r="N202" s="1">
        <v>9</v>
      </c>
      <c r="O202" s="1">
        <v>131</v>
      </c>
      <c r="P202" s="1">
        <v>434</v>
      </c>
      <c r="Q202" s="1">
        <v>8</v>
      </c>
      <c r="R202" s="1">
        <v>281</v>
      </c>
      <c r="S202" s="1">
        <v>842</v>
      </c>
      <c r="T202" s="1">
        <v>17</v>
      </c>
      <c r="U202" s="1">
        <f t="shared" si="114"/>
        <v>6367</v>
      </c>
      <c r="V202" s="1" t="str">
        <f t="shared" si="115"/>
        <v>Rob Verweijen</v>
      </c>
      <c r="W202" s="18"/>
      <c r="X202" s="20"/>
      <c r="Z202" s="10">
        <f t="shared" si="116"/>
        <v>0.333729216152019</v>
      </c>
      <c r="AA202" t="str">
        <f t="shared" si="117"/>
        <v>Driebanden</v>
      </c>
      <c r="AB202" t="str">
        <f t="shared" si="118"/>
        <v>Lentemorgen</v>
      </c>
      <c r="AC202">
        <f>VLOOKUP(Z202,'moy drb'!$B$3:$E$47,3)</f>
        <v>19</v>
      </c>
      <c r="AD202">
        <f>VLOOKUP(Z202,'moy drb'!$H$3:$K$47,3)</f>
        <v>19</v>
      </c>
      <c r="AO202" s="1">
        <f t="shared" si="119"/>
        <v>6367</v>
      </c>
      <c r="AP202" s="2" t="str">
        <f t="shared" si="120"/>
        <v>Rob Verweijen</v>
      </c>
      <c r="AQ202" s="14">
        <f t="shared" si="121"/>
        <v>17</v>
      </c>
      <c r="AR202" s="16">
        <f t="shared" si="122"/>
        <v>0.27200000000000002</v>
      </c>
      <c r="AS202" s="10">
        <f t="shared" si="123"/>
        <v>0.333729216152019</v>
      </c>
      <c r="AT202" t="str">
        <f t="shared" si="124"/>
        <v>Driebanden</v>
      </c>
      <c r="AU202" t="str">
        <f t="shared" si="128"/>
        <v>Lentemorgen</v>
      </c>
      <c r="AV202">
        <f>VLOOKUP(AS202,'moy drb'!$B$3:$E$47,3)</f>
        <v>19</v>
      </c>
      <c r="AW202">
        <f>VLOOKUP(AS202,'moy drb'!$H$3:$K$47,3)</f>
        <v>19</v>
      </c>
      <c r="BB202">
        <f t="shared" si="125"/>
        <v>1</v>
      </c>
      <c r="BC202">
        <f t="shared" si="126"/>
        <v>0</v>
      </c>
      <c r="BD202">
        <f t="shared" si="127"/>
        <v>0</v>
      </c>
    </row>
    <row r="203" spans="1:56" x14ac:dyDescent="0.25">
      <c r="A203" s="3">
        <v>6259</v>
      </c>
      <c r="B203" s="2" t="s">
        <v>179</v>
      </c>
      <c r="C203" s="1"/>
      <c r="D203" s="1">
        <v>0.185</v>
      </c>
      <c r="E203" s="1" t="s">
        <v>30</v>
      </c>
      <c r="F203" s="1">
        <v>17</v>
      </c>
      <c r="G203" s="1">
        <v>0.20100000000000001</v>
      </c>
      <c r="H203" s="9">
        <v>0.19800000000000001</v>
      </c>
      <c r="I203" s="9">
        <v>0.19600000000000001</v>
      </c>
      <c r="J203" s="1">
        <v>0.20100000000000001</v>
      </c>
      <c r="K203" s="1">
        <v>17</v>
      </c>
      <c r="L203" s="1">
        <v>63</v>
      </c>
      <c r="M203" s="1">
        <v>318</v>
      </c>
      <c r="N203" s="1">
        <v>5</v>
      </c>
      <c r="O203" s="1">
        <v>47</v>
      </c>
      <c r="P203" s="1">
        <v>241</v>
      </c>
      <c r="Q203" s="1">
        <v>4</v>
      </c>
      <c r="R203" s="1">
        <v>110</v>
      </c>
      <c r="S203" s="1">
        <v>559</v>
      </c>
      <c r="T203" s="1">
        <v>9</v>
      </c>
      <c r="U203" s="1">
        <f t="shared" si="114"/>
        <v>6259</v>
      </c>
      <c r="V203" s="1" t="str">
        <f t="shared" si="115"/>
        <v>Jan Nijlant</v>
      </c>
      <c r="W203" s="18"/>
      <c r="X203" s="20"/>
      <c r="Z203" s="10">
        <f t="shared" si="116"/>
        <v>0.1967799642218247</v>
      </c>
      <c r="AA203" t="str">
        <f t="shared" si="117"/>
        <v>Driebanden</v>
      </c>
      <c r="AB203" t="str">
        <f t="shared" si="118"/>
        <v>Lentemorgen</v>
      </c>
      <c r="AC203">
        <f>VLOOKUP(Z203,'moy drb'!$B$3:$E$47,3)</f>
        <v>17</v>
      </c>
      <c r="AD203">
        <f>VLOOKUP(Z203,'moy drb'!$H$3:$K$47,3)</f>
        <v>14</v>
      </c>
      <c r="AO203" s="1">
        <f t="shared" si="119"/>
        <v>6259</v>
      </c>
      <c r="AP203" s="2" t="str">
        <f t="shared" si="120"/>
        <v>Jan Nijlant</v>
      </c>
      <c r="AQ203" s="14">
        <f t="shared" si="121"/>
        <v>17</v>
      </c>
      <c r="AR203" s="16">
        <f t="shared" si="122"/>
        <v>0.185</v>
      </c>
      <c r="AS203" s="10">
        <f t="shared" si="123"/>
        <v>0.1967799642218247</v>
      </c>
      <c r="AT203" t="str">
        <f t="shared" si="124"/>
        <v>Driebanden</v>
      </c>
      <c r="AU203" t="str">
        <f t="shared" si="128"/>
        <v>Lentemorgen</v>
      </c>
      <c r="AV203">
        <f>VLOOKUP(AS203,'moy drb'!$B$3:$E$47,3)</f>
        <v>17</v>
      </c>
      <c r="AW203">
        <f>VLOOKUP(AS203,'moy drb'!$H$3:$K$47,3)</f>
        <v>14</v>
      </c>
      <c r="BB203">
        <f t="shared" si="125"/>
        <v>1</v>
      </c>
      <c r="BC203">
        <f t="shared" si="126"/>
        <v>0</v>
      </c>
      <c r="BD203">
        <f t="shared" si="127"/>
        <v>0</v>
      </c>
    </row>
    <row r="204" spans="1:56" x14ac:dyDescent="0.25">
      <c r="A204" s="3">
        <v>6238</v>
      </c>
      <c r="B204" s="2" t="s">
        <v>180</v>
      </c>
      <c r="C204" s="1"/>
      <c r="D204" s="1">
        <v>0.38200000000000001</v>
      </c>
      <c r="E204" s="1" t="s">
        <v>30</v>
      </c>
      <c r="F204" s="1">
        <v>22</v>
      </c>
      <c r="G204" s="1">
        <v>0.36399999999999999</v>
      </c>
      <c r="H204" s="9">
        <v>0.29899999999999999</v>
      </c>
      <c r="I204" s="9">
        <v>0.32700000000000001</v>
      </c>
      <c r="J204" s="1">
        <v>0.36399999999999999</v>
      </c>
      <c r="K204" s="1">
        <v>21</v>
      </c>
      <c r="L204" s="1">
        <v>166</v>
      </c>
      <c r="M204" s="1">
        <v>554</v>
      </c>
      <c r="N204" s="1">
        <v>10</v>
      </c>
      <c r="O204" s="1">
        <v>131</v>
      </c>
      <c r="P204" s="1">
        <v>352</v>
      </c>
      <c r="Q204" s="1">
        <v>7</v>
      </c>
      <c r="R204" s="1">
        <v>297</v>
      </c>
      <c r="S204" s="1">
        <v>906</v>
      </c>
      <c r="T204" s="1">
        <v>17</v>
      </c>
      <c r="U204" s="1">
        <f t="shared" si="114"/>
        <v>6238</v>
      </c>
      <c r="V204" s="1" t="str">
        <f t="shared" si="115"/>
        <v>Toon van Leur</v>
      </c>
      <c r="W204" s="18"/>
      <c r="X204" s="20"/>
      <c r="Z204" s="10">
        <f t="shared" si="116"/>
        <v>0.32781456953642385</v>
      </c>
      <c r="AA204" t="str">
        <f t="shared" si="117"/>
        <v>Driebanden</v>
      </c>
      <c r="AB204" t="str">
        <f t="shared" si="118"/>
        <v>Lentemorgen</v>
      </c>
      <c r="AC204">
        <f>VLOOKUP(Z204,'moy drb'!$B$3:$E$47,3)</f>
        <v>19</v>
      </c>
      <c r="AD204">
        <f>VLOOKUP(Z204,'moy drb'!$H$3:$K$47,3)</f>
        <v>19</v>
      </c>
      <c r="AO204" s="1">
        <f t="shared" si="119"/>
        <v>6238</v>
      </c>
      <c r="AP204" s="2" t="str">
        <f t="shared" si="120"/>
        <v>Toon van Leur</v>
      </c>
      <c r="AQ204" s="14">
        <f t="shared" si="121"/>
        <v>22</v>
      </c>
      <c r="AR204" s="16">
        <f t="shared" si="122"/>
        <v>0.38200000000000001</v>
      </c>
      <c r="AS204" s="10">
        <f t="shared" si="123"/>
        <v>0.32781456953642385</v>
      </c>
      <c r="AT204" t="str">
        <f t="shared" si="124"/>
        <v>Driebanden</v>
      </c>
      <c r="AU204" t="str">
        <f t="shared" si="128"/>
        <v>Lentemorgen</v>
      </c>
      <c r="AV204">
        <f>VLOOKUP(AS204,'moy drb'!$B$3:$E$47,3)</f>
        <v>19</v>
      </c>
      <c r="AW204">
        <f>VLOOKUP(AS204,'moy drb'!$H$3:$K$47,3)</f>
        <v>19</v>
      </c>
      <c r="BB204">
        <f t="shared" si="125"/>
        <v>0</v>
      </c>
      <c r="BC204">
        <f t="shared" si="126"/>
        <v>1</v>
      </c>
      <c r="BD204">
        <f t="shared" si="127"/>
        <v>0</v>
      </c>
    </row>
    <row r="205" spans="1:56" x14ac:dyDescent="0.25">
      <c r="A205" s="3">
        <v>6199</v>
      </c>
      <c r="B205" s="2" t="s">
        <v>181</v>
      </c>
      <c r="C205" s="1"/>
      <c r="D205" s="1">
        <v>0.2</v>
      </c>
      <c r="E205" s="1" t="s">
        <v>30</v>
      </c>
      <c r="F205" s="1">
        <v>14</v>
      </c>
      <c r="G205" s="1">
        <v>0.16600000000000001</v>
      </c>
      <c r="H205" s="9">
        <v>0.13800000000000001</v>
      </c>
      <c r="I205" s="9">
        <v>0.154</v>
      </c>
      <c r="J205" s="1">
        <v>0.16600000000000001</v>
      </c>
      <c r="K205" s="1">
        <v>14</v>
      </c>
      <c r="L205" s="1">
        <v>45</v>
      </c>
      <c r="M205" s="1">
        <v>326</v>
      </c>
      <c r="N205" s="1">
        <v>5</v>
      </c>
      <c r="O205" s="1">
        <v>27</v>
      </c>
      <c r="P205" s="1">
        <v>141</v>
      </c>
      <c r="Q205" s="1">
        <v>2</v>
      </c>
      <c r="R205" s="1">
        <v>72</v>
      </c>
      <c r="S205" s="1">
        <v>467</v>
      </c>
      <c r="T205" s="1">
        <v>7</v>
      </c>
      <c r="U205" s="1">
        <f t="shared" si="114"/>
        <v>6199</v>
      </c>
      <c r="V205" s="1" t="str">
        <f t="shared" si="115"/>
        <v>Camietje de Klerck</v>
      </c>
      <c r="W205" s="18"/>
      <c r="X205" s="20"/>
      <c r="Z205" s="10">
        <f t="shared" si="116"/>
        <v>0.15417558886509636</v>
      </c>
      <c r="AA205" t="str">
        <f t="shared" si="117"/>
        <v>Driebanden</v>
      </c>
      <c r="AB205" t="str">
        <f t="shared" si="118"/>
        <v>Lentemorgen</v>
      </c>
      <c r="AC205">
        <f>VLOOKUP(Z205,'moy drb'!$B$3:$E$47,3)</f>
        <v>17</v>
      </c>
      <c r="AD205">
        <f>VLOOKUP(Z205,'moy drb'!$H$3:$K$47,3)</f>
        <v>14</v>
      </c>
      <c r="AO205" s="1">
        <f t="shared" si="119"/>
        <v>6199</v>
      </c>
      <c r="AP205" s="2" t="str">
        <f t="shared" si="120"/>
        <v>Camietje de Klerck</v>
      </c>
      <c r="AQ205" s="14">
        <f t="shared" si="121"/>
        <v>14</v>
      </c>
      <c r="AR205" s="16">
        <f t="shared" si="122"/>
        <v>0.2</v>
      </c>
      <c r="AS205" s="10">
        <f t="shared" si="123"/>
        <v>0.15417558886509636</v>
      </c>
      <c r="AT205" t="str">
        <f t="shared" si="124"/>
        <v>Driebanden</v>
      </c>
      <c r="AU205" t="str">
        <f t="shared" si="128"/>
        <v>Lentemorgen</v>
      </c>
      <c r="AV205">
        <f>VLOOKUP(AS205,'moy drb'!$B$3:$E$47,3)</f>
        <v>17</v>
      </c>
      <c r="AW205">
        <f>VLOOKUP(AS205,'moy drb'!$H$3:$K$47,3)</f>
        <v>14</v>
      </c>
      <c r="BB205">
        <f t="shared" si="125"/>
        <v>0</v>
      </c>
      <c r="BC205">
        <f t="shared" si="126"/>
        <v>1</v>
      </c>
      <c r="BD205">
        <f t="shared" si="127"/>
        <v>0</v>
      </c>
    </row>
    <row r="206" spans="1:56" x14ac:dyDescent="0.25">
      <c r="A206" s="3">
        <v>6170</v>
      </c>
      <c r="B206" s="2" t="s">
        <v>182</v>
      </c>
      <c r="C206" s="1"/>
      <c r="D206" s="1">
        <v>0.25800000000000001</v>
      </c>
      <c r="E206" s="1" t="s">
        <v>30</v>
      </c>
      <c r="F206" s="1">
        <v>15</v>
      </c>
      <c r="G206" s="1">
        <v>0.29799999999999999</v>
      </c>
      <c r="H206" s="9">
        <v>0.182</v>
      </c>
      <c r="I206" s="9">
        <v>0.216</v>
      </c>
      <c r="J206" s="1">
        <v>0.29799999999999999</v>
      </c>
      <c r="K206" s="1">
        <v>17</v>
      </c>
      <c r="L206" s="1">
        <v>88</v>
      </c>
      <c r="M206" s="1">
        <v>481</v>
      </c>
      <c r="N206" s="1">
        <v>8</v>
      </c>
      <c r="O206" s="1">
        <v>54</v>
      </c>
      <c r="P206" s="1">
        <v>174</v>
      </c>
      <c r="Q206" s="1">
        <v>4</v>
      </c>
      <c r="R206" s="1">
        <v>142</v>
      </c>
      <c r="S206" s="1">
        <v>655</v>
      </c>
      <c r="T206" s="1">
        <v>12</v>
      </c>
      <c r="U206" s="1">
        <f t="shared" si="114"/>
        <v>6170</v>
      </c>
      <c r="V206" s="1" t="str">
        <f t="shared" si="115"/>
        <v>Rob Haaften</v>
      </c>
      <c r="W206" s="18"/>
      <c r="X206" s="20"/>
      <c r="Z206" s="10">
        <f t="shared" si="116"/>
        <v>0.21679389312977099</v>
      </c>
      <c r="AA206" t="str">
        <f t="shared" si="117"/>
        <v>Driebanden</v>
      </c>
      <c r="AB206" t="str">
        <f t="shared" si="118"/>
        <v>Lentemorgen</v>
      </c>
      <c r="AC206">
        <f>VLOOKUP(Z206,'moy drb'!$B$3:$E$47,3)</f>
        <v>17</v>
      </c>
      <c r="AD206">
        <f>VLOOKUP(Z206,'moy drb'!$H$3:$K$47,3)</f>
        <v>14</v>
      </c>
      <c r="AO206" s="1">
        <f t="shared" si="119"/>
        <v>6170</v>
      </c>
      <c r="AP206" s="2" t="str">
        <f t="shared" si="120"/>
        <v>Rob Haaften</v>
      </c>
      <c r="AQ206" s="14">
        <f t="shared" si="121"/>
        <v>15</v>
      </c>
      <c r="AR206" s="16">
        <f t="shared" si="122"/>
        <v>0.25800000000000001</v>
      </c>
      <c r="AS206" s="10">
        <f t="shared" si="123"/>
        <v>0.21679389312977099</v>
      </c>
      <c r="AT206" t="str">
        <f t="shared" si="124"/>
        <v>Driebanden</v>
      </c>
      <c r="AU206" t="str">
        <f t="shared" si="128"/>
        <v>Lentemorgen</v>
      </c>
      <c r="AV206">
        <f>VLOOKUP(AS206,'moy drb'!$B$3:$E$47,3)</f>
        <v>17</v>
      </c>
      <c r="AW206">
        <f>VLOOKUP(AS206,'moy drb'!$H$3:$K$47,3)</f>
        <v>14</v>
      </c>
      <c r="BB206">
        <f t="shared" si="125"/>
        <v>0</v>
      </c>
      <c r="BC206">
        <f t="shared" si="126"/>
        <v>1</v>
      </c>
      <c r="BD206">
        <f t="shared" si="127"/>
        <v>0</v>
      </c>
    </row>
    <row r="207" spans="1:56" x14ac:dyDescent="0.25">
      <c r="A207" s="3">
        <v>6119</v>
      </c>
      <c r="B207" s="2" t="s">
        <v>136</v>
      </c>
      <c r="C207" s="1"/>
      <c r="D207" s="1">
        <v>0.316</v>
      </c>
      <c r="E207" s="1" t="s">
        <v>30</v>
      </c>
      <c r="F207" s="1">
        <v>18</v>
      </c>
      <c r="G207" s="9">
        <v>0.28899999999999998</v>
      </c>
      <c r="H207" s="1">
        <v>0.33300000000000002</v>
      </c>
      <c r="I207" s="9">
        <v>0.28399999999999997</v>
      </c>
      <c r="J207" s="1">
        <v>0.33300000000000002</v>
      </c>
      <c r="K207" s="1">
        <v>19</v>
      </c>
      <c r="L207" s="1">
        <v>60</v>
      </c>
      <c r="M207" s="1">
        <v>184</v>
      </c>
      <c r="N207" s="1">
        <v>4</v>
      </c>
      <c r="O207" s="1">
        <v>37</v>
      </c>
      <c r="P207" s="1">
        <v>157</v>
      </c>
      <c r="Q207" s="1">
        <v>3</v>
      </c>
      <c r="R207" s="1">
        <v>97</v>
      </c>
      <c r="S207" s="1">
        <v>341</v>
      </c>
      <c r="T207" s="1">
        <v>7</v>
      </c>
      <c r="U207" s="1">
        <f t="shared" si="114"/>
        <v>6119</v>
      </c>
      <c r="V207" s="1" t="str">
        <f t="shared" si="115"/>
        <v>Jeroen Gunsing</v>
      </c>
      <c r="W207" s="18"/>
      <c r="X207" s="20"/>
      <c r="Z207" s="10">
        <f t="shared" si="116"/>
        <v>0.28445747800586513</v>
      </c>
      <c r="AA207" t="str">
        <f t="shared" si="117"/>
        <v>Driebanden</v>
      </c>
      <c r="AB207" t="str">
        <f t="shared" si="118"/>
        <v>Lentemorgen</v>
      </c>
      <c r="AC207">
        <f>VLOOKUP(Z207,'moy drb'!$B$3:$E$47,3)</f>
        <v>17</v>
      </c>
      <c r="AD207">
        <f>VLOOKUP(Z207,'moy drb'!$H$3:$K$47,3)</f>
        <v>17</v>
      </c>
      <c r="AO207" s="1">
        <f t="shared" si="119"/>
        <v>6119</v>
      </c>
      <c r="AP207" s="2" t="str">
        <f t="shared" si="120"/>
        <v>Jeroen Gunsing</v>
      </c>
      <c r="AQ207" s="14">
        <f t="shared" si="121"/>
        <v>18</v>
      </c>
      <c r="AR207" s="16">
        <f t="shared" si="122"/>
        <v>0.316</v>
      </c>
      <c r="AS207" s="10">
        <f t="shared" si="123"/>
        <v>0.28445747800586513</v>
      </c>
      <c r="AT207" t="str">
        <f t="shared" si="124"/>
        <v>Driebanden</v>
      </c>
      <c r="AU207" t="str">
        <f t="shared" si="128"/>
        <v>Lentemorgen</v>
      </c>
      <c r="AV207">
        <f>VLOOKUP(AS207,'moy drb'!$B$3:$E$47,3)</f>
        <v>17</v>
      </c>
      <c r="AW207">
        <f>VLOOKUP(AS207,'moy drb'!$H$3:$K$47,3)</f>
        <v>17</v>
      </c>
      <c r="BB207">
        <f t="shared" si="125"/>
        <v>0</v>
      </c>
      <c r="BC207">
        <f t="shared" si="126"/>
        <v>1</v>
      </c>
      <c r="BD207">
        <f t="shared" si="127"/>
        <v>0</v>
      </c>
    </row>
    <row r="208" spans="1:56" x14ac:dyDescent="0.25">
      <c r="A208" s="3">
        <v>6055</v>
      </c>
      <c r="B208" s="2" t="s">
        <v>183</v>
      </c>
      <c r="C208" s="1"/>
      <c r="D208" s="1">
        <v>0.3</v>
      </c>
      <c r="E208" s="1" t="s">
        <v>30</v>
      </c>
      <c r="F208" s="1">
        <v>18</v>
      </c>
      <c r="G208" s="1">
        <v>0.27700000000000002</v>
      </c>
      <c r="H208" s="9">
        <v>0.26800000000000002</v>
      </c>
      <c r="I208" s="9">
        <v>0.27</v>
      </c>
      <c r="J208" s="1">
        <v>0.27700000000000002</v>
      </c>
      <c r="K208" s="1">
        <v>16</v>
      </c>
      <c r="L208" s="1">
        <v>102</v>
      </c>
      <c r="M208" s="1">
        <v>380</v>
      </c>
      <c r="N208" s="1">
        <v>7</v>
      </c>
      <c r="O208" s="1">
        <v>182</v>
      </c>
      <c r="P208" s="1">
        <v>670</v>
      </c>
      <c r="Q208" s="1">
        <v>12</v>
      </c>
      <c r="R208" s="1">
        <v>284</v>
      </c>
      <c r="S208" s="1">
        <v>1050</v>
      </c>
      <c r="T208" s="1">
        <v>19</v>
      </c>
      <c r="U208" s="1">
        <f t="shared" si="114"/>
        <v>6055</v>
      </c>
      <c r="V208" s="1" t="str">
        <f t="shared" si="115"/>
        <v>Pascal Borger</v>
      </c>
      <c r="W208" s="18"/>
      <c r="X208" s="20"/>
      <c r="Z208" s="10">
        <f t="shared" si="116"/>
        <v>0.27047619047619048</v>
      </c>
      <c r="AA208" t="str">
        <f t="shared" si="117"/>
        <v>Driebanden</v>
      </c>
      <c r="AB208" t="str">
        <f t="shared" si="118"/>
        <v>Lentemorgen</v>
      </c>
      <c r="AC208">
        <f>VLOOKUP(Z208,'moy drb'!$B$3:$E$47,3)</f>
        <v>17</v>
      </c>
      <c r="AD208">
        <f>VLOOKUP(Z208,'moy drb'!$H$3:$K$47,3)</f>
        <v>16</v>
      </c>
      <c r="AO208" s="1">
        <f t="shared" si="119"/>
        <v>6055</v>
      </c>
      <c r="AP208" s="2" t="str">
        <f t="shared" si="120"/>
        <v>Pascal Borger</v>
      </c>
      <c r="AQ208" s="14">
        <f t="shared" si="121"/>
        <v>18</v>
      </c>
      <c r="AR208" s="16">
        <f t="shared" si="122"/>
        <v>0.3</v>
      </c>
      <c r="AS208" s="10">
        <f t="shared" si="123"/>
        <v>0.27047619047619048</v>
      </c>
      <c r="AT208" t="str">
        <f t="shared" si="124"/>
        <v>Driebanden</v>
      </c>
      <c r="AU208" t="str">
        <f t="shared" si="128"/>
        <v>Lentemorgen</v>
      </c>
      <c r="AV208">
        <f>VLOOKUP(AS208,'moy drb'!$B$3:$E$47,3)</f>
        <v>17</v>
      </c>
      <c r="AW208">
        <f>VLOOKUP(AS208,'moy drb'!$H$3:$K$47,3)</f>
        <v>16</v>
      </c>
      <c r="BB208">
        <f t="shared" si="125"/>
        <v>0</v>
      </c>
      <c r="BC208">
        <f t="shared" si="126"/>
        <v>1</v>
      </c>
      <c r="BD208">
        <f t="shared" si="127"/>
        <v>0</v>
      </c>
    </row>
    <row r="209" spans="1:56" x14ac:dyDescent="0.25">
      <c r="A209" s="3">
        <v>6054</v>
      </c>
      <c r="B209" s="2" t="s">
        <v>184</v>
      </c>
      <c r="C209" s="1"/>
      <c r="D209" s="1">
        <v>0.22500000000000001</v>
      </c>
      <c r="E209" s="1" t="s">
        <v>30</v>
      </c>
      <c r="F209" s="1">
        <v>14</v>
      </c>
      <c r="G209" s="1">
        <v>0.29499999999999998</v>
      </c>
      <c r="H209" s="9">
        <v>0.25</v>
      </c>
      <c r="I209" s="9">
        <v>0.27400000000000002</v>
      </c>
      <c r="J209" s="1">
        <v>0.29499999999999998</v>
      </c>
      <c r="K209" s="1">
        <v>17</v>
      </c>
      <c r="L209" s="1">
        <v>78</v>
      </c>
      <c r="M209" s="1">
        <v>312</v>
      </c>
      <c r="N209" s="1">
        <v>6</v>
      </c>
      <c r="O209" s="1">
        <v>130</v>
      </c>
      <c r="P209" s="1">
        <v>445</v>
      </c>
      <c r="Q209" s="1">
        <v>9</v>
      </c>
      <c r="R209" s="1">
        <v>208</v>
      </c>
      <c r="S209" s="1">
        <v>757</v>
      </c>
      <c r="T209" s="1">
        <v>15</v>
      </c>
      <c r="U209" s="1">
        <f t="shared" si="114"/>
        <v>6054</v>
      </c>
      <c r="V209" s="1" t="str">
        <f t="shared" si="115"/>
        <v>Dennis Borger</v>
      </c>
      <c r="W209" s="18"/>
      <c r="X209" s="20"/>
      <c r="Z209" s="10">
        <f t="shared" si="116"/>
        <v>0.27476882430647293</v>
      </c>
      <c r="AA209" t="str">
        <f t="shared" si="117"/>
        <v>Driebanden</v>
      </c>
      <c r="AB209" t="str">
        <f t="shared" si="118"/>
        <v>Lentemorgen</v>
      </c>
      <c r="AC209">
        <f>VLOOKUP(Z209,'moy drb'!$B$3:$E$47,3)</f>
        <v>17</v>
      </c>
      <c r="AD209">
        <f>VLOOKUP(Z209,'moy drb'!$H$3:$K$47,3)</f>
        <v>16</v>
      </c>
      <c r="AO209" s="1">
        <f t="shared" si="119"/>
        <v>6054</v>
      </c>
      <c r="AP209" s="2" t="str">
        <f t="shared" si="120"/>
        <v>Dennis Borger</v>
      </c>
      <c r="AQ209" s="14">
        <f t="shared" si="121"/>
        <v>14</v>
      </c>
      <c r="AR209" s="16">
        <f t="shared" si="122"/>
        <v>0.22500000000000001</v>
      </c>
      <c r="AS209" s="10">
        <f t="shared" si="123"/>
        <v>0.27476882430647293</v>
      </c>
      <c r="AT209" t="str">
        <f t="shared" si="124"/>
        <v>Driebanden</v>
      </c>
      <c r="AU209" t="str">
        <f t="shared" si="128"/>
        <v>Lentemorgen</v>
      </c>
      <c r="AV209">
        <f>VLOOKUP(AS209,'moy drb'!$B$3:$E$47,3)</f>
        <v>17</v>
      </c>
      <c r="AW209">
        <f>VLOOKUP(AS209,'moy drb'!$H$3:$K$47,3)</f>
        <v>16</v>
      </c>
      <c r="BB209">
        <f t="shared" si="125"/>
        <v>1</v>
      </c>
      <c r="BC209">
        <f t="shared" si="126"/>
        <v>0</v>
      </c>
      <c r="BD209">
        <f t="shared" si="127"/>
        <v>0</v>
      </c>
    </row>
    <row r="210" spans="1:56" x14ac:dyDescent="0.25">
      <c r="A210" s="3">
        <v>6045</v>
      </c>
      <c r="B210" s="2" t="s">
        <v>185</v>
      </c>
      <c r="C210" s="1"/>
      <c r="D210" s="1">
        <v>0.30099999999999999</v>
      </c>
      <c r="E210" s="1" t="s">
        <v>30</v>
      </c>
      <c r="F210" s="1">
        <v>18</v>
      </c>
      <c r="G210" s="9">
        <v>0.28299999999999997</v>
      </c>
      <c r="H210" s="1">
        <v>0.309</v>
      </c>
      <c r="I210" s="9">
        <v>0.29699999999999999</v>
      </c>
      <c r="J210" s="1">
        <v>0.309</v>
      </c>
      <c r="K210" s="1">
        <v>18</v>
      </c>
      <c r="L210" s="1">
        <v>101</v>
      </c>
      <c r="M210" s="1">
        <v>326</v>
      </c>
      <c r="N210" s="1">
        <v>6</v>
      </c>
      <c r="O210" s="1">
        <v>83</v>
      </c>
      <c r="P210" s="1">
        <v>293</v>
      </c>
      <c r="Q210" s="1">
        <v>5</v>
      </c>
      <c r="R210" s="1">
        <v>184</v>
      </c>
      <c r="S210" s="1">
        <v>619</v>
      </c>
      <c r="T210" s="1">
        <v>11</v>
      </c>
      <c r="U210" s="1">
        <f t="shared" si="114"/>
        <v>6045</v>
      </c>
      <c r="V210" s="1" t="str">
        <f t="shared" si="115"/>
        <v>Geert Bouwman</v>
      </c>
      <c r="W210" s="18"/>
      <c r="X210" s="20"/>
      <c r="Z210" s="10">
        <f t="shared" si="116"/>
        <v>0.2972536348949919</v>
      </c>
      <c r="AA210" t="str">
        <f t="shared" si="117"/>
        <v>Driebanden</v>
      </c>
      <c r="AB210" t="str">
        <f t="shared" si="118"/>
        <v>Lentemorgen</v>
      </c>
      <c r="AC210">
        <f>VLOOKUP(Z210,'moy drb'!$B$3:$E$47,3)</f>
        <v>17</v>
      </c>
      <c r="AD210">
        <f>VLOOKUP(Z210,'moy drb'!$H$3:$K$47,3)</f>
        <v>17</v>
      </c>
      <c r="AO210" s="1">
        <f t="shared" si="119"/>
        <v>6045</v>
      </c>
      <c r="AP210" s="2" t="str">
        <f t="shared" si="120"/>
        <v>Geert Bouwman</v>
      </c>
      <c r="AQ210" s="14">
        <f t="shared" si="121"/>
        <v>18</v>
      </c>
      <c r="AR210" s="16">
        <f t="shared" si="122"/>
        <v>0.30099999999999999</v>
      </c>
      <c r="AS210" s="10">
        <f t="shared" si="123"/>
        <v>0.2972536348949919</v>
      </c>
      <c r="AT210" t="str">
        <f t="shared" si="124"/>
        <v>Driebanden</v>
      </c>
      <c r="AU210" t="str">
        <f t="shared" si="128"/>
        <v>Lentemorgen</v>
      </c>
      <c r="AV210">
        <f>VLOOKUP(AS210,'moy drb'!$B$3:$E$47,3)</f>
        <v>17</v>
      </c>
      <c r="AW210">
        <f>VLOOKUP(AS210,'moy drb'!$H$3:$K$47,3)</f>
        <v>17</v>
      </c>
      <c r="BB210">
        <f t="shared" si="125"/>
        <v>0</v>
      </c>
      <c r="BC210">
        <f t="shared" si="126"/>
        <v>1</v>
      </c>
      <c r="BD210">
        <f t="shared" si="127"/>
        <v>0</v>
      </c>
    </row>
    <row r="211" spans="1:56" x14ac:dyDescent="0.25">
      <c r="A211" s="3">
        <v>6014</v>
      </c>
      <c r="B211" s="2" t="s">
        <v>186</v>
      </c>
      <c r="C211" s="1"/>
      <c r="D211" s="1">
        <v>0.247</v>
      </c>
      <c r="E211" s="1" t="s">
        <v>30</v>
      </c>
      <c r="F211" s="1">
        <v>17</v>
      </c>
      <c r="G211" s="1">
        <v>0.23599999999999999</v>
      </c>
      <c r="H211" s="9">
        <v>0</v>
      </c>
      <c r="I211" s="1">
        <v>0.23599999999999999</v>
      </c>
      <c r="J211" s="1">
        <v>0.23599999999999999</v>
      </c>
      <c r="K211" s="1">
        <v>17</v>
      </c>
      <c r="L211" s="1">
        <v>0</v>
      </c>
      <c r="M211" s="1">
        <v>0</v>
      </c>
      <c r="N211" s="1">
        <v>0</v>
      </c>
      <c r="O211" s="1">
        <v>65</v>
      </c>
      <c r="P211" s="1">
        <v>275</v>
      </c>
      <c r="Q211" s="1">
        <v>5</v>
      </c>
      <c r="R211" s="1">
        <v>65</v>
      </c>
      <c r="S211" s="1">
        <v>275</v>
      </c>
      <c r="T211" s="1">
        <v>5</v>
      </c>
      <c r="U211" s="1">
        <f t="shared" si="114"/>
        <v>6014</v>
      </c>
      <c r="V211" s="1" t="str">
        <f t="shared" si="115"/>
        <v>Theo van Alst</v>
      </c>
      <c r="W211" s="18"/>
      <c r="X211" s="20"/>
      <c r="Z211" s="10">
        <f t="shared" si="116"/>
        <v>0.23636363636363636</v>
      </c>
      <c r="AA211" t="str">
        <f t="shared" si="117"/>
        <v>Driebanden</v>
      </c>
      <c r="AB211" t="str">
        <f t="shared" si="118"/>
        <v>Lentemorgen</v>
      </c>
      <c r="AC211">
        <f>VLOOKUP(Z211,'moy drb'!$B$3:$E$47,3)</f>
        <v>17</v>
      </c>
      <c r="AD211">
        <f>VLOOKUP(Z211,'moy drb'!$H$3:$K$47,3)</f>
        <v>14</v>
      </c>
      <c r="AO211" s="1">
        <f t="shared" si="119"/>
        <v>6014</v>
      </c>
      <c r="AP211" s="2" t="str">
        <f t="shared" si="120"/>
        <v>Theo van Alst</v>
      </c>
      <c r="AQ211" s="14">
        <f t="shared" si="121"/>
        <v>17</v>
      </c>
      <c r="AR211" s="16">
        <f t="shared" si="122"/>
        <v>0.247</v>
      </c>
      <c r="AS211" s="10">
        <f t="shared" si="123"/>
        <v>0.23636363636363636</v>
      </c>
      <c r="AT211" t="str">
        <f t="shared" si="124"/>
        <v>Driebanden</v>
      </c>
      <c r="AU211" t="str">
        <f t="shared" si="128"/>
        <v>Lentemorgen</v>
      </c>
      <c r="AV211">
        <f>VLOOKUP(AS211,'moy drb'!$B$3:$E$47,3)</f>
        <v>17</v>
      </c>
      <c r="AW211">
        <f>VLOOKUP(AS211,'moy drb'!$H$3:$K$47,3)</f>
        <v>14</v>
      </c>
      <c r="BB211">
        <f t="shared" si="125"/>
        <v>0</v>
      </c>
      <c r="BC211">
        <f t="shared" si="126"/>
        <v>1</v>
      </c>
      <c r="BD211">
        <f t="shared" si="127"/>
        <v>0</v>
      </c>
    </row>
    <row r="212" spans="1:56" x14ac:dyDescent="0.25">
      <c r="A212" s="3">
        <v>6667</v>
      </c>
      <c r="B212" s="2" t="s">
        <v>187</v>
      </c>
      <c r="C212" s="1"/>
      <c r="D212" s="1">
        <v>0.875</v>
      </c>
      <c r="E212" s="1" t="s">
        <v>38</v>
      </c>
      <c r="F212" s="1">
        <v>25</v>
      </c>
      <c r="G212" s="1">
        <v>0.95599999999999996</v>
      </c>
      <c r="H212" s="9">
        <v>0</v>
      </c>
      <c r="I212" s="9">
        <v>0.88</v>
      </c>
      <c r="J212" s="1">
        <v>0.95599999999999996</v>
      </c>
      <c r="K212" s="1">
        <v>28</v>
      </c>
      <c r="L212" s="1">
        <v>53</v>
      </c>
      <c r="M212" s="1">
        <v>74</v>
      </c>
      <c r="N212" s="1">
        <v>3</v>
      </c>
      <c r="O212" s="1">
        <v>50</v>
      </c>
      <c r="P212" s="1">
        <v>43</v>
      </c>
      <c r="Q212" s="1">
        <v>2</v>
      </c>
      <c r="R212" s="1">
        <v>103</v>
      </c>
      <c r="S212" s="1">
        <v>117</v>
      </c>
      <c r="T212" s="1">
        <v>5</v>
      </c>
      <c r="U212" s="1">
        <f t="shared" si="114"/>
        <v>6667</v>
      </c>
      <c r="V212" s="1" t="str">
        <f t="shared" si="115"/>
        <v>Omar Alarbeet</v>
      </c>
      <c r="W212" s="18"/>
      <c r="X212" s="20">
        <f t="shared" ref="X212:X221" si="129">D212</f>
        <v>0.875</v>
      </c>
      <c r="Y212" s="10">
        <f t="shared" ref="Y212:Y221" si="130">IF(T212&gt;0,R212/S212,D212)</f>
        <v>0.88034188034188032</v>
      </c>
      <c r="AA212" t="str">
        <f t="shared" si="117"/>
        <v>Libre</v>
      </c>
      <c r="AB212" t="str">
        <f t="shared" si="118"/>
        <v>Lentemorgen</v>
      </c>
      <c r="AF212" s="22">
        <f t="shared" ref="AF212:AF221" si="131">IF(Y212&gt;X212,1,0)</f>
        <v>1</v>
      </c>
      <c r="AG212" s="22">
        <f t="shared" ref="AG212:AG221" si="132">IF(Y212&lt;X212,1,0)</f>
        <v>0</v>
      </c>
      <c r="AH212" s="22">
        <f t="shared" ref="AH212:AH221" si="133">IF(X212=Y212,1,0)</f>
        <v>0</v>
      </c>
      <c r="AI212">
        <f>VLOOKUP(Y212,'Moy libre'!$B$5:$E$52,3)</f>
        <v>25</v>
      </c>
      <c r="AJ212">
        <f>VLOOKUP(Y212,'Moy libre'!$H$5:$K$52,3)</f>
        <v>25</v>
      </c>
      <c r="AK212">
        <f>VLOOKUP(Y212,'Moy libre'!$N$5:$Q$52,3)</f>
        <v>25</v>
      </c>
      <c r="AL212">
        <f>VLOOKUP(Y212,'Moy libre'!$T$5:$W$52,3)</f>
        <v>25</v>
      </c>
      <c r="AM212">
        <f>VLOOKUP(Y212,'Moy libre'!$Z$5:$AC$52,3)</f>
        <v>25</v>
      </c>
    </row>
    <row r="213" spans="1:56" x14ac:dyDescent="0.25">
      <c r="A213" s="3">
        <v>6618</v>
      </c>
      <c r="B213" s="2" t="s">
        <v>188</v>
      </c>
      <c r="C213" s="1"/>
      <c r="D213" s="1">
        <v>0.86299999999999999</v>
      </c>
      <c r="E213" s="1" t="s">
        <v>38</v>
      </c>
      <c r="F213" s="1">
        <v>25</v>
      </c>
      <c r="G213" s="9">
        <v>0.76700000000000002</v>
      </c>
      <c r="H213" s="1">
        <v>0.92</v>
      </c>
      <c r="I213" s="9">
        <v>0.86099999999999999</v>
      </c>
      <c r="J213" s="1">
        <v>0.92</v>
      </c>
      <c r="K213" s="1">
        <v>28</v>
      </c>
      <c r="L213" s="1">
        <v>162</v>
      </c>
      <c r="M213" s="1">
        <v>176</v>
      </c>
      <c r="N213" s="1">
        <v>7</v>
      </c>
      <c r="O213" s="1">
        <v>86</v>
      </c>
      <c r="P213" s="1">
        <v>112</v>
      </c>
      <c r="Q213" s="1">
        <v>5</v>
      </c>
      <c r="R213" s="1">
        <v>248</v>
      </c>
      <c r="S213" s="1">
        <v>288</v>
      </c>
      <c r="T213" s="1">
        <v>12</v>
      </c>
      <c r="U213" s="1">
        <f t="shared" si="114"/>
        <v>6618</v>
      </c>
      <c r="V213" s="1" t="str">
        <f t="shared" si="115"/>
        <v>Guus Kruus</v>
      </c>
      <c r="W213" s="18"/>
      <c r="X213" s="20">
        <f t="shared" si="129"/>
        <v>0.86299999999999999</v>
      </c>
      <c r="Y213" s="10">
        <f t="shared" si="130"/>
        <v>0.86111111111111116</v>
      </c>
      <c r="AA213" t="str">
        <f t="shared" si="117"/>
        <v>Libre</v>
      </c>
      <c r="AB213" t="str">
        <f t="shared" si="118"/>
        <v>Lentemorgen</v>
      </c>
      <c r="AF213" s="22">
        <f t="shared" si="131"/>
        <v>0</v>
      </c>
      <c r="AG213" s="22">
        <f t="shared" si="132"/>
        <v>1</v>
      </c>
      <c r="AH213" s="22">
        <f t="shared" si="133"/>
        <v>0</v>
      </c>
      <c r="AI213">
        <f>VLOOKUP(Y213,'Moy libre'!$B$5:$E$52,3)</f>
        <v>25</v>
      </c>
      <c r="AJ213">
        <f>VLOOKUP(Y213,'Moy libre'!$H$5:$K$52,3)</f>
        <v>25</v>
      </c>
      <c r="AK213">
        <f>VLOOKUP(Y213,'Moy libre'!$N$5:$Q$52,3)</f>
        <v>25</v>
      </c>
      <c r="AL213">
        <f>VLOOKUP(Y213,'Moy libre'!$T$5:$W$52,3)</f>
        <v>25</v>
      </c>
      <c r="AM213">
        <f>VLOOKUP(Y213,'Moy libre'!$Z$5:$AC$52,3)</f>
        <v>25</v>
      </c>
    </row>
    <row r="214" spans="1:56" x14ac:dyDescent="0.25">
      <c r="A214" s="3">
        <v>6480</v>
      </c>
      <c r="B214" s="2" t="s">
        <v>189</v>
      </c>
      <c r="C214" s="1"/>
      <c r="D214" s="1">
        <v>1.1020000000000001</v>
      </c>
      <c r="E214" s="1" t="s">
        <v>38</v>
      </c>
      <c r="F214" s="1">
        <v>35</v>
      </c>
      <c r="G214" s="9">
        <v>1.1060000000000001</v>
      </c>
      <c r="H214" s="1">
        <v>1.107</v>
      </c>
      <c r="I214" s="9">
        <v>1.0840000000000001</v>
      </c>
      <c r="J214" s="1">
        <v>1.107</v>
      </c>
      <c r="K214" s="1">
        <v>35</v>
      </c>
      <c r="L214" s="1">
        <v>155</v>
      </c>
      <c r="M214" s="1">
        <v>140</v>
      </c>
      <c r="N214" s="1">
        <v>5</v>
      </c>
      <c r="O214" s="1">
        <v>76</v>
      </c>
      <c r="P214" s="1">
        <v>73</v>
      </c>
      <c r="Q214" s="1">
        <v>3</v>
      </c>
      <c r="R214" s="1">
        <v>231</v>
      </c>
      <c r="S214" s="1">
        <v>213</v>
      </c>
      <c r="T214" s="1">
        <v>8</v>
      </c>
      <c r="U214" s="1">
        <f t="shared" si="114"/>
        <v>6480</v>
      </c>
      <c r="V214" s="1" t="str">
        <f t="shared" si="115"/>
        <v>Frank Bruns</v>
      </c>
      <c r="W214" s="18"/>
      <c r="X214" s="20">
        <f t="shared" si="129"/>
        <v>1.1020000000000001</v>
      </c>
      <c r="Y214" s="10">
        <f t="shared" si="130"/>
        <v>1.0845070422535212</v>
      </c>
      <c r="AA214" t="str">
        <f t="shared" si="117"/>
        <v>Libre</v>
      </c>
      <c r="AB214" t="str">
        <f t="shared" si="118"/>
        <v>Lentemorgen</v>
      </c>
      <c r="AF214" s="22">
        <f t="shared" si="131"/>
        <v>0</v>
      </c>
      <c r="AG214" s="22">
        <f t="shared" si="132"/>
        <v>1</v>
      </c>
      <c r="AH214" s="22">
        <f t="shared" si="133"/>
        <v>0</v>
      </c>
      <c r="AI214">
        <f>VLOOKUP(Y214,'Moy libre'!$B$5:$E$52,3)</f>
        <v>32</v>
      </c>
      <c r="AJ214">
        <f>VLOOKUP(Y214,'Moy libre'!$H$5:$K$52,3)</f>
        <v>32</v>
      </c>
      <c r="AK214">
        <f>VLOOKUP(Y214,'Moy libre'!$N$5:$Q$52,3)</f>
        <v>32</v>
      </c>
      <c r="AL214">
        <f>VLOOKUP(Y214,'Moy libre'!$T$5:$W$52,3)</f>
        <v>32</v>
      </c>
      <c r="AM214">
        <f>VLOOKUP(Y214,'Moy libre'!$Z$5:$AC$52,3)</f>
        <v>32</v>
      </c>
    </row>
    <row r="215" spans="1:56" x14ac:dyDescent="0.25">
      <c r="A215" s="3">
        <v>6465</v>
      </c>
      <c r="B215" s="2" t="s">
        <v>190</v>
      </c>
      <c r="C215" s="1"/>
      <c r="D215" s="1">
        <v>0.91700000000000004</v>
      </c>
      <c r="E215" s="1" t="s">
        <v>38</v>
      </c>
      <c r="F215" s="1">
        <v>28</v>
      </c>
      <c r="G215" s="1">
        <v>1.034</v>
      </c>
      <c r="H215" s="9">
        <v>0</v>
      </c>
      <c r="I215" s="9">
        <v>0.99</v>
      </c>
      <c r="J215" s="1">
        <v>1.034</v>
      </c>
      <c r="K215" s="1">
        <v>32</v>
      </c>
      <c r="L215" s="1">
        <v>104</v>
      </c>
      <c r="M215" s="1">
        <v>100</v>
      </c>
      <c r="N215" s="1">
        <v>4</v>
      </c>
      <c r="O215" s="1">
        <v>95</v>
      </c>
      <c r="P215" s="1">
        <v>101</v>
      </c>
      <c r="Q215" s="1">
        <v>3</v>
      </c>
      <c r="R215" s="1">
        <v>199</v>
      </c>
      <c r="S215" s="1">
        <v>201</v>
      </c>
      <c r="T215" s="1">
        <v>7</v>
      </c>
      <c r="U215" s="1">
        <f t="shared" si="114"/>
        <v>6465</v>
      </c>
      <c r="V215" s="1" t="str">
        <f t="shared" si="115"/>
        <v>Peter Rutjes</v>
      </c>
      <c r="W215" s="18"/>
      <c r="X215" s="20">
        <f t="shared" si="129"/>
        <v>0.91700000000000004</v>
      </c>
      <c r="Y215" s="10">
        <f t="shared" si="130"/>
        <v>0.99004975124378114</v>
      </c>
      <c r="AA215" t="str">
        <f t="shared" si="117"/>
        <v>Libre</v>
      </c>
      <c r="AB215" t="str">
        <f t="shared" si="118"/>
        <v>Lentemorgen</v>
      </c>
      <c r="AF215" s="22">
        <f t="shared" si="131"/>
        <v>1</v>
      </c>
      <c r="AG215" s="22">
        <f t="shared" si="132"/>
        <v>0</v>
      </c>
      <c r="AH215" s="22">
        <f t="shared" si="133"/>
        <v>0</v>
      </c>
      <c r="AI215">
        <f>VLOOKUP(Y215,'Moy libre'!$B$5:$E$52,3)</f>
        <v>28</v>
      </c>
      <c r="AJ215">
        <f>VLOOKUP(Y215,'Moy libre'!$H$5:$K$52,3)</f>
        <v>28</v>
      </c>
      <c r="AK215">
        <f>VLOOKUP(Y215,'Moy libre'!$N$5:$Q$52,3)</f>
        <v>28</v>
      </c>
      <c r="AL215">
        <f>VLOOKUP(Y215,'Moy libre'!$T$5:$W$52,3)</f>
        <v>28</v>
      </c>
      <c r="AM215">
        <f>VLOOKUP(Y215,'Moy libre'!$Z$5:$AC$52,3)</f>
        <v>28</v>
      </c>
    </row>
    <row r="216" spans="1:56" x14ac:dyDescent="0.25">
      <c r="A216" s="3">
        <v>6464</v>
      </c>
      <c r="B216" s="2" t="s">
        <v>191</v>
      </c>
      <c r="C216" s="1"/>
      <c r="D216" s="1">
        <v>0.89900000000000002</v>
      </c>
      <c r="E216" s="1" t="s">
        <v>38</v>
      </c>
      <c r="F216" s="1">
        <v>25</v>
      </c>
      <c r="G216" s="1">
        <v>0.92</v>
      </c>
      <c r="H216" s="9">
        <v>0</v>
      </c>
      <c r="I216" s="1">
        <v>0.92</v>
      </c>
      <c r="J216" s="1">
        <v>0.92</v>
      </c>
      <c r="K216" s="1">
        <v>28</v>
      </c>
      <c r="L216" s="1">
        <v>71</v>
      </c>
      <c r="M216" s="1">
        <v>74</v>
      </c>
      <c r="N216" s="1">
        <v>3</v>
      </c>
      <c r="O216" s="1">
        <v>21</v>
      </c>
      <c r="P216" s="1">
        <v>26</v>
      </c>
      <c r="Q216" s="1">
        <v>1</v>
      </c>
      <c r="R216" s="1">
        <v>92</v>
      </c>
      <c r="S216" s="1">
        <v>100</v>
      </c>
      <c r="T216" s="1">
        <v>4</v>
      </c>
      <c r="U216" s="1">
        <f t="shared" si="114"/>
        <v>6464</v>
      </c>
      <c r="V216" s="1" t="str">
        <f t="shared" si="115"/>
        <v>Laurens Masbaitoeboen</v>
      </c>
      <c r="W216" s="18"/>
      <c r="X216" s="20">
        <f t="shared" si="129"/>
        <v>0.89900000000000002</v>
      </c>
      <c r="Y216" s="10">
        <f t="shared" si="130"/>
        <v>0.92</v>
      </c>
      <c r="AA216" t="str">
        <f t="shared" si="117"/>
        <v>Libre</v>
      </c>
      <c r="AB216" t="str">
        <f t="shared" si="118"/>
        <v>Lentemorgen</v>
      </c>
      <c r="AF216" s="22">
        <f t="shared" si="131"/>
        <v>1</v>
      </c>
      <c r="AG216" s="22">
        <f t="shared" si="132"/>
        <v>0</v>
      </c>
      <c r="AH216" s="22">
        <f t="shared" si="133"/>
        <v>0</v>
      </c>
      <c r="AI216">
        <f>VLOOKUP(Y216,'Moy libre'!$B$5:$E$52,3)</f>
        <v>28</v>
      </c>
      <c r="AJ216">
        <f>VLOOKUP(Y216,'Moy libre'!$H$5:$K$52,3)</f>
        <v>28</v>
      </c>
      <c r="AK216">
        <f>VLOOKUP(Y216,'Moy libre'!$N$5:$Q$52,3)</f>
        <v>28</v>
      </c>
      <c r="AL216">
        <f>VLOOKUP(Y216,'Moy libre'!$T$5:$W$52,3)</f>
        <v>28</v>
      </c>
      <c r="AM216">
        <f>VLOOKUP(Y216,'Moy libre'!$Z$5:$AC$52,3)</f>
        <v>28</v>
      </c>
    </row>
    <row r="217" spans="1:56" x14ac:dyDescent="0.25">
      <c r="A217" s="3">
        <v>6462</v>
      </c>
      <c r="B217" s="2" t="s">
        <v>192</v>
      </c>
      <c r="C217" s="1"/>
      <c r="D217" s="1">
        <v>1.4530000000000001</v>
      </c>
      <c r="E217" s="1" t="s">
        <v>38</v>
      </c>
      <c r="F217" s="1">
        <v>45</v>
      </c>
      <c r="G217" s="1">
        <v>1.21</v>
      </c>
      <c r="H217" s="9">
        <v>0</v>
      </c>
      <c r="I217" s="9">
        <v>1.208</v>
      </c>
      <c r="J217" s="1">
        <v>1.21</v>
      </c>
      <c r="K217" s="1">
        <v>38</v>
      </c>
      <c r="L217" s="1">
        <v>146</v>
      </c>
      <c r="M217" s="1">
        <v>112</v>
      </c>
      <c r="N217" s="1">
        <v>4</v>
      </c>
      <c r="O217" s="1">
        <v>156</v>
      </c>
      <c r="P217" s="1">
        <v>138</v>
      </c>
      <c r="Q217" s="1">
        <v>4</v>
      </c>
      <c r="R217" s="1">
        <v>302</v>
      </c>
      <c r="S217" s="1">
        <v>250</v>
      </c>
      <c r="T217" s="1">
        <v>8</v>
      </c>
      <c r="U217" s="1">
        <f t="shared" si="114"/>
        <v>6462</v>
      </c>
      <c r="V217" s="1" t="str">
        <f t="shared" si="115"/>
        <v>Rene Denen</v>
      </c>
      <c r="W217" s="18"/>
      <c r="X217" s="20">
        <f t="shared" si="129"/>
        <v>1.4530000000000001</v>
      </c>
      <c r="Y217" s="10">
        <f t="shared" si="130"/>
        <v>1.208</v>
      </c>
      <c r="AA217" t="str">
        <f t="shared" si="117"/>
        <v>Libre</v>
      </c>
      <c r="AB217" t="str">
        <f t="shared" si="118"/>
        <v>Lentemorgen</v>
      </c>
      <c r="AF217" s="22">
        <f t="shared" si="131"/>
        <v>0</v>
      </c>
      <c r="AG217" s="22">
        <f t="shared" si="132"/>
        <v>1</v>
      </c>
      <c r="AH217" s="22">
        <f t="shared" si="133"/>
        <v>0</v>
      </c>
      <c r="AI217">
        <f>VLOOKUP(Y217,'Moy libre'!$B$5:$E$52,3)</f>
        <v>38</v>
      </c>
      <c r="AJ217">
        <f>VLOOKUP(Y217,'Moy libre'!$H$5:$K$52,3)</f>
        <v>38</v>
      </c>
      <c r="AK217">
        <f>VLOOKUP(Y217,'Moy libre'!$N$5:$Q$52,3)</f>
        <v>38</v>
      </c>
      <c r="AL217">
        <f>VLOOKUP(Y217,'Moy libre'!$T$5:$W$52,3)</f>
        <v>38</v>
      </c>
      <c r="AM217">
        <f>VLOOKUP(Y217,'Moy libre'!$Z$5:$AC$52,3)</f>
        <v>38</v>
      </c>
    </row>
    <row r="218" spans="1:56" x14ac:dyDescent="0.25">
      <c r="A218" s="3">
        <v>6461</v>
      </c>
      <c r="B218" s="2" t="s">
        <v>193</v>
      </c>
      <c r="C218" s="1"/>
      <c r="D218" s="1">
        <v>1.0369999999999999</v>
      </c>
      <c r="E218" s="1" t="s">
        <v>38</v>
      </c>
      <c r="F218" s="1">
        <v>32</v>
      </c>
      <c r="G218" s="9">
        <v>1.0369999999999999</v>
      </c>
      <c r="H218" s="9">
        <v>0</v>
      </c>
      <c r="I218" s="1">
        <v>1.1140000000000001</v>
      </c>
      <c r="J218" s="1">
        <v>1.1140000000000001</v>
      </c>
      <c r="K218" s="1">
        <v>35</v>
      </c>
      <c r="L218" s="1">
        <v>84</v>
      </c>
      <c r="M218" s="1">
        <v>67</v>
      </c>
      <c r="N218" s="1">
        <v>3</v>
      </c>
      <c r="O218" s="1">
        <v>170</v>
      </c>
      <c r="P218" s="1">
        <v>161</v>
      </c>
      <c r="Q218" s="1">
        <v>6</v>
      </c>
      <c r="R218" s="1">
        <v>254</v>
      </c>
      <c r="S218" s="1">
        <v>228</v>
      </c>
      <c r="T218" s="1">
        <v>9</v>
      </c>
      <c r="U218" s="1">
        <f t="shared" si="114"/>
        <v>6461</v>
      </c>
      <c r="V218" s="1" t="str">
        <f t="shared" si="115"/>
        <v>Peter Vister</v>
      </c>
      <c r="W218" s="18"/>
      <c r="X218" s="20">
        <f t="shared" si="129"/>
        <v>1.0369999999999999</v>
      </c>
      <c r="Y218" s="10">
        <f t="shared" si="130"/>
        <v>1.1140350877192982</v>
      </c>
      <c r="AA218" t="str">
        <f t="shared" si="117"/>
        <v>Libre</v>
      </c>
      <c r="AB218" t="str">
        <f t="shared" si="118"/>
        <v>Lentemorgen</v>
      </c>
      <c r="AF218" s="22">
        <f t="shared" si="131"/>
        <v>1</v>
      </c>
      <c r="AG218" s="22">
        <f t="shared" si="132"/>
        <v>0</v>
      </c>
      <c r="AH218" s="22">
        <f t="shared" si="133"/>
        <v>0</v>
      </c>
      <c r="AI218">
        <f>VLOOKUP(Y218,'Moy libre'!$B$5:$E$52,3)</f>
        <v>35</v>
      </c>
      <c r="AJ218">
        <f>VLOOKUP(Y218,'Moy libre'!$H$5:$K$52,3)</f>
        <v>35</v>
      </c>
      <c r="AK218">
        <f>VLOOKUP(Y218,'Moy libre'!$N$5:$Q$52,3)</f>
        <v>35</v>
      </c>
      <c r="AL218">
        <f>VLOOKUP(Y218,'Moy libre'!$T$5:$W$52,3)</f>
        <v>35</v>
      </c>
      <c r="AM218">
        <f>VLOOKUP(Y218,'Moy libre'!$Z$5:$AC$52,3)</f>
        <v>35</v>
      </c>
    </row>
    <row r="219" spans="1:56" x14ac:dyDescent="0.25">
      <c r="A219" s="3">
        <v>6459</v>
      </c>
      <c r="B219" s="2" t="s">
        <v>194</v>
      </c>
      <c r="C219" s="1"/>
      <c r="D219" s="1">
        <v>1.127</v>
      </c>
      <c r="E219" s="1" t="s">
        <v>38</v>
      </c>
      <c r="F219" s="1">
        <v>35</v>
      </c>
      <c r="G219" s="9">
        <v>0.92400000000000004</v>
      </c>
      <c r="H219" s="1">
        <v>1.19</v>
      </c>
      <c r="I219" s="9">
        <v>1.0589999999999999</v>
      </c>
      <c r="J219" s="1">
        <v>1.19</v>
      </c>
      <c r="K219" s="1">
        <v>35</v>
      </c>
      <c r="L219" s="1">
        <v>194</v>
      </c>
      <c r="M219" s="1">
        <v>163</v>
      </c>
      <c r="N219" s="1">
        <v>6</v>
      </c>
      <c r="O219" s="1">
        <v>74</v>
      </c>
      <c r="P219" s="1">
        <v>90</v>
      </c>
      <c r="Q219" s="1">
        <v>3</v>
      </c>
      <c r="R219" s="1">
        <v>268</v>
      </c>
      <c r="S219" s="1">
        <v>253</v>
      </c>
      <c r="T219" s="1">
        <v>9</v>
      </c>
      <c r="U219" s="1">
        <f t="shared" si="114"/>
        <v>6459</v>
      </c>
      <c r="V219" s="1" t="str">
        <f t="shared" si="115"/>
        <v>Henk van Alst</v>
      </c>
      <c r="W219" s="18"/>
      <c r="X219" s="20">
        <f t="shared" si="129"/>
        <v>1.127</v>
      </c>
      <c r="Y219" s="10">
        <f t="shared" si="130"/>
        <v>1.0592885375494072</v>
      </c>
      <c r="AA219" t="str">
        <f t="shared" si="117"/>
        <v>Libre</v>
      </c>
      <c r="AB219" t="str">
        <f t="shared" si="118"/>
        <v>Lentemorgen</v>
      </c>
      <c r="AF219" s="22">
        <f t="shared" si="131"/>
        <v>0</v>
      </c>
      <c r="AG219" s="22">
        <f t="shared" si="132"/>
        <v>1</v>
      </c>
      <c r="AH219" s="22">
        <f t="shared" si="133"/>
        <v>0</v>
      </c>
      <c r="AI219">
        <f>VLOOKUP(Y219,'Moy libre'!$B$5:$E$52,3)</f>
        <v>32</v>
      </c>
      <c r="AJ219">
        <f>VLOOKUP(Y219,'Moy libre'!$H$5:$K$52,3)</f>
        <v>32</v>
      </c>
      <c r="AK219">
        <f>VLOOKUP(Y219,'Moy libre'!$N$5:$Q$52,3)</f>
        <v>32</v>
      </c>
      <c r="AL219">
        <f>VLOOKUP(Y219,'Moy libre'!$T$5:$W$52,3)</f>
        <v>32</v>
      </c>
      <c r="AM219">
        <f>VLOOKUP(Y219,'Moy libre'!$Z$5:$AC$52,3)</f>
        <v>32</v>
      </c>
    </row>
    <row r="220" spans="1:56" x14ac:dyDescent="0.25">
      <c r="A220" s="3">
        <v>6259</v>
      </c>
      <c r="B220" s="2" t="s">
        <v>179</v>
      </c>
      <c r="C220" s="1"/>
      <c r="D220" s="1">
        <v>0.78100000000000003</v>
      </c>
      <c r="E220" s="1" t="s">
        <v>38</v>
      </c>
      <c r="F220" s="1">
        <v>22</v>
      </c>
      <c r="G220" s="9">
        <v>0.876</v>
      </c>
      <c r="H220" s="1">
        <v>0.94099999999999995</v>
      </c>
      <c r="I220" s="9">
        <v>0.876</v>
      </c>
      <c r="J220" s="1">
        <v>0.94099999999999995</v>
      </c>
      <c r="K220" s="1">
        <v>28</v>
      </c>
      <c r="L220" s="1">
        <v>128</v>
      </c>
      <c r="M220" s="1">
        <v>136</v>
      </c>
      <c r="N220" s="1">
        <v>6</v>
      </c>
      <c r="O220" s="1">
        <v>64</v>
      </c>
      <c r="P220" s="1">
        <v>83</v>
      </c>
      <c r="Q220" s="1">
        <v>3</v>
      </c>
      <c r="R220" s="1">
        <v>192</v>
      </c>
      <c r="S220" s="1">
        <v>219</v>
      </c>
      <c r="T220" s="1">
        <v>9</v>
      </c>
      <c r="U220" s="1">
        <f t="shared" si="114"/>
        <v>6259</v>
      </c>
      <c r="V220" s="1" t="str">
        <f t="shared" si="115"/>
        <v>Jan Nijlant</v>
      </c>
      <c r="W220" s="18"/>
      <c r="X220" s="20">
        <f t="shared" si="129"/>
        <v>0.78100000000000003</v>
      </c>
      <c r="Y220" s="10">
        <f t="shared" si="130"/>
        <v>0.87671232876712324</v>
      </c>
      <c r="AA220" t="str">
        <f t="shared" si="117"/>
        <v>Libre</v>
      </c>
      <c r="AB220" t="str">
        <f t="shared" si="118"/>
        <v>Lentemorgen</v>
      </c>
      <c r="AF220" s="22">
        <f t="shared" si="131"/>
        <v>1</v>
      </c>
      <c r="AG220" s="22">
        <f t="shared" si="132"/>
        <v>0</v>
      </c>
      <c r="AH220" s="22">
        <f t="shared" si="133"/>
        <v>0</v>
      </c>
      <c r="AI220">
        <f>VLOOKUP(Y220,'Moy libre'!$B$5:$E$52,3)</f>
        <v>25</v>
      </c>
      <c r="AJ220">
        <f>VLOOKUP(Y220,'Moy libre'!$H$5:$K$52,3)</f>
        <v>25</v>
      </c>
      <c r="AK220">
        <f>VLOOKUP(Y220,'Moy libre'!$N$5:$Q$52,3)</f>
        <v>25</v>
      </c>
      <c r="AL220">
        <f>VLOOKUP(Y220,'Moy libre'!$T$5:$W$52,3)</f>
        <v>25</v>
      </c>
      <c r="AM220">
        <f>VLOOKUP(Y220,'Moy libre'!$Z$5:$AC$52,3)</f>
        <v>25</v>
      </c>
    </row>
    <row r="221" spans="1:56" x14ac:dyDescent="0.25">
      <c r="A221" s="3">
        <v>6054</v>
      </c>
      <c r="B221" s="2" t="s">
        <v>184</v>
      </c>
      <c r="C221" s="1"/>
      <c r="D221" s="1">
        <v>1.292</v>
      </c>
      <c r="E221" s="1" t="s">
        <v>38</v>
      </c>
      <c r="F221" s="1">
        <v>38</v>
      </c>
      <c r="G221" s="9">
        <v>1.0569999999999999</v>
      </c>
      <c r="H221" s="1">
        <v>1.1399999999999999</v>
      </c>
      <c r="I221" s="9">
        <v>1.0880000000000001</v>
      </c>
      <c r="J221" s="1">
        <v>1.1399999999999999</v>
      </c>
      <c r="K221" s="1">
        <v>35</v>
      </c>
      <c r="L221" s="1">
        <v>243</v>
      </c>
      <c r="M221" s="1">
        <v>213</v>
      </c>
      <c r="N221" s="1">
        <v>7</v>
      </c>
      <c r="O221" s="1">
        <v>200</v>
      </c>
      <c r="P221" s="1">
        <v>194</v>
      </c>
      <c r="Q221" s="1">
        <v>6</v>
      </c>
      <c r="R221" s="1">
        <v>443</v>
      </c>
      <c r="S221" s="1">
        <v>407</v>
      </c>
      <c r="T221" s="1">
        <v>13</v>
      </c>
      <c r="U221" s="1">
        <f t="shared" si="114"/>
        <v>6054</v>
      </c>
      <c r="V221" s="1" t="str">
        <f t="shared" si="115"/>
        <v>Dennis Borger</v>
      </c>
      <c r="W221" s="18"/>
      <c r="X221" s="20">
        <f t="shared" si="129"/>
        <v>1.292</v>
      </c>
      <c r="Y221" s="10">
        <f t="shared" si="130"/>
        <v>1.0884520884520885</v>
      </c>
      <c r="AA221" t="str">
        <f t="shared" si="117"/>
        <v>Libre</v>
      </c>
      <c r="AB221" t="str">
        <f t="shared" si="118"/>
        <v>Lentemorgen</v>
      </c>
      <c r="AF221" s="22">
        <f t="shared" si="131"/>
        <v>0</v>
      </c>
      <c r="AG221" s="22">
        <f t="shared" si="132"/>
        <v>1</v>
      </c>
      <c r="AH221" s="22">
        <f t="shared" si="133"/>
        <v>0</v>
      </c>
      <c r="AI221">
        <f>VLOOKUP(Y221,'Moy libre'!$B$5:$E$52,3)</f>
        <v>32</v>
      </c>
      <c r="AJ221">
        <f>VLOOKUP(Y221,'Moy libre'!$H$5:$K$52,3)</f>
        <v>32</v>
      </c>
      <c r="AK221">
        <f>VLOOKUP(Y221,'Moy libre'!$N$5:$Q$52,3)</f>
        <v>32</v>
      </c>
      <c r="AL221">
        <f>VLOOKUP(Y221,'Moy libre'!$T$5:$W$52,3)</f>
        <v>32</v>
      </c>
      <c r="AM221">
        <f>VLOOKUP(Y221,'Moy libre'!$Z$5:$AC$52,3)</f>
        <v>32</v>
      </c>
    </row>
    <row r="223" spans="1:56" ht="21" x14ac:dyDescent="0.4">
      <c r="A223" s="8" t="s">
        <v>195</v>
      </c>
    </row>
    <row r="225" spans="1:56" x14ac:dyDescent="0.25">
      <c r="A225" s="2" t="s">
        <v>4</v>
      </c>
      <c r="B225" s="2" t="s">
        <v>5</v>
      </c>
      <c r="D225" s="1" t="s">
        <v>6</v>
      </c>
      <c r="E225" s="1" t="s">
        <v>7</v>
      </c>
      <c r="F225" s="1" t="s">
        <v>8</v>
      </c>
      <c r="G225" s="1" t="s">
        <v>9</v>
      </c>
      <c r="H225" s="1" t="s">
        <v>10</v>
      </c>
      <c r="I225" s="1" t="s">
        <v>11</v>
      </c>
      <c r="J225" s="1" t="s">
        <v>12</v>
      </c>
      <c r="L225" s="1" t="s">
        <v>13</v>
      </c>
      <c r="M225" s="1" t="s">
        <v>14</v>
      </c>
      <c r="N225" s="1" t="s">
        <v>15</v>
      </c>
      <c r="O225" s="1" t="s">
        <v>16</v>
      </c>
      <c r="P225" s="1" t="s">
        <v>17</v>
      </c>
      <c r="Q225" s="1" t="s">
        <v>18</v>
      </c>
      <c r="R225" s="1" t="s">
        <v>19</v>
      </c>
      <c r="S225" s="1" t="s">
        <v>20</v>
      </c>
      <c r="T225" s="1" t="s">
        <v>21</v>
      </c>
      <c r="U225" s="1"/>
      <c r="V225" s="1"/>
      <c r="W225" s="18"/>
      <c r="X225" s="20"/>
    </row>
    <row r="226" spans="1:56" x14ac:dyDescent="0.25">
      <c r="A226" s="3">
        <v>6623</v>
      </c>
      <c r="B226" s="2" t="s">
        <v>196</v>
      </c>
      <c r="C226" s="1"/>
      <c r="D226" s="1">
        <v>0.26300000000000001</v>
      </c>
      <c r="E226" s="1" t="s">
        <v>30</v>
      </c>
      <c r="F226" s="1">
        <v>16</v>
      </c>
      <c r="G226" s="1">
        <v>0.22900000000000001</v>
      </c>
      <c r="H226" s="9">
        <v>0</v>
      </c>
      <c r="I226" s="9">
        <v>0</v>
      </c>
      <c r="J226" s="1">
        <v>0.22900000000000001</v>
      </c>
      <c r="K226" s="1">
        <v>14</v>
      </c>
      <c r="L226" s="1">
        <v>14</v>
      </c>
      <c r="M226" s="1">
        <v>61</v>
      </c>
      <c r="N226" s="1">
        <v>1</v>
      </c>
      <c r="O226" s="1">
        <v>0</v>
      </c>
      <c r="P226" s="1">
        <v>0</v>
      </c>
      <c r="Q226" s="1">
        <v>0</v>
      </c>
      <c r="R226" s="1">
        <v>14</v>
      </c>
      <c r="S226" s="1">
        <v>61</v>
      </c>
      <c r="T226" s="1">
        <v>1</v>
      </c>
      <c r="U226" s="1">
        <f t="shared" ref="U226:U267" si="134">A226</f>
        <v>6623</v>
      </c>
      <c r="V226" s="1" t="str">
        <f t="shared" ref="V226:V267" si="135">B226</f>
        <v>Bas Budel</v>
      </c>
      <c r="W226" s="18"/>
      <c r="X226" s="20"/>
      <c r="Z226" s="10">
        <f t="shared" ref="Z226:Z238" si="136">IF(T226&gt;0,R226/S226,D226)</f>
        <v>0.22950819672131148</v>
      </c>
      <c r="AA226" t="str">
        <f t="shared" ref="AA226:AA267" si="137">E226</f>
        <v>Driebanden</v>
      </c>
      <c r="AB226" t="str">
        <f t="shared" ref="AB226:AB267" si="138">$A$223</f>
        <v>Matsers</v>
      </c>
      <c r="AC226">
        <f>VLOOKUP(Z226,'moy drb'!$B$3:$E$47,3)</f>
        <v>17</v>
      </c>
      <c r="AD226">
        <f>VLOOKUP(Z226,'moy drb'!$H$3:$K$47,3)</f>
        <v>14</v>
      </c>
      <c r="AO226" s="1">
        <f t="shared" ref="AO226:AO238" si="139">A226</f>
        <v>6623</v>
      </c>
      <c r="AP226" s="2" t="str">
        <f t="shared" ref="AP226:AP238" si="140">B226</f>
        <v>Bas Budel</v>
      </c>
      <c r="AQ226" s="14">
        <f t="shared" ref="AQ226:AQ238" si="141">F226</f>
        <v>16</v>
      </c>
      <c r="AR226" s="16">
        <f t="shared" ref="AR226:AR238" si="142">D226</f>
        <v>0.26300000000000001</v>
      </c>
      <c r="AS226" s="10">
        <f t="shared" ref="AS226:AS238" si="143">IF(T226&gt;0,R226/S226,D226)</f>
        <v>0.22950819672131148</v>
      </c>
      <c r="AT226" t="str">
        <f t="shared" ref="AT226:AT238" si="144">E226</f>
        <v>Driebanden</v>
      </c>
      <c r="AU226" t="str">
        <f>$A$223</f>
        <v>Matsers</v>
      </c>
      <c r="AV226">
        <f>VLOOKUP(AS226,'moy drb'!$B$3:$E$47,3)</f>
        <v>17</v>
      </c>
      <c r="AW226">
        <f>VLOOKUP(AS226,'moy drb'!$H$3:$K$47,3)</f>
        <v>14</v>
      </c>
      <c r="BB226">
        <f t="shared" ref="BB226:BB238" si="145">IF(AS226&gt;AR226,1,0)</f>
        <v>0</v>
      </c>
      <c r="BC226">
        <f t="shared" ref="BC226:BC238" si="146">IF(AS226&lt;AR226,1,0)</f>
        <v>1</v>
      </c>
      <c r="BD226">
        <f t="shared" ref="BD226:BD238" si="147">IF(AR226=AS226,1,0)</f>
        <v>0</v>
      </c>
    </row>
    <row r="227" spans="1:56" x14ac:dyDescent="0.25">
      <c r="A227" s="3">
        <v>6620</v>
      </c>
      <c r="B227" s="2" t="s">
        <v>197</v>
      </c>
      <c r="C227" s="1"/>
      <c r="D227" s="1">
        <v>0.42699999999999999</v>
      </c>
      <c r="E227" s="1" t="s">
        <v>30</v>
      </c>
      <c r="F227" s="1">
        <v>24</v>
      </c>
      <c r="G227" s="9">
        <v>0</v>
      </c>
      <c r="H227" s="9">
        <v>0</v>
      </c>
      <c r="I227" s="9">
        <v>0</v>
      </c>
      <c r="J227" s="1">
        <v>0</v>
      </c>
      <c r="K227" s="1">
        <v>24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f t="shared" si="134"/>
        <v>6620</v>
      </c>
      <c r="V227" s="1" t="str">
        <f t="shared" si="135"/>
        <v>Jan Jansen</v>
      </c>
      <c r="W227" s="18"/>
      <c r="X227" s="20"/>
      <c r="Z227" s="10">
        <f t="shared" si="136"/>
        <v>0.42699999999999999</v>
      </c>
      <c r="AA227" t="str">
        <f t="shared" si="137"/>
        <v>Driebanden</v>
      </c>
      <c r="AB227" t="str">
        <f t="shared" si="138"/>
        <v>Matsers</v>
      </c>
      <c r="AC227">
        <f>VLOOKUP(Z227,'moy drb'!$B$3:$E$47,3)</f>
        <v>24</v>
      </c>
      <c r="AD227">
        <f>VLOOKUP(Z227,'moy drb'!$H$3:$K$47,3)</f>
        <v>24</v>
      </c>
      <c r="AO227" s="1">
        <f t="shared" si="139"/>
        <v>6620</v>
      </c>
      <c r="AP227" s="2" t="str">
        <f t="shared" si="140"/>
        <v>Jan Jansen</v>
      </c>
      <c r="AQ227" s="14">
        <f t="shared" si="141"/>
        <v>24</v>
      </c>
      <c r="AR227" s="16">
        <f t="shared" si="142"/>
        <v>0.42699999999999999</v>
      </c>
      <c r="AS227" s="10">
        <f t="shared" si="143"/>
        <v>0.42699999999999999</v>
      </c>
      <c r="AT227" t="str">
        <f t="shared" si="144"/>
        <v>Driebanden</v>
      </c>
      <c r="AU227" t="str">
        <f t="shared" ref="AU227:AU238" si="148">$A$223</f>
        <v>Matsers</v>
      </c>
      <c r="AV227">
        <f>VLOOKUP(AS227,'moy drb'!$B$3:$E$47,3)</f>
        <v>24</v>
      </c>
      <c r="AW227">
        <f>VLOOKUP(AS227,'moy drb'!$H$3:$K$47,3)</f>
        <v>24</v>
      </c>
      <c r="BB227">
        <f t="shared" si="145"/>
        <v>0</v>
      </c>
      <c r="BC227">
        <f t="shared" si="146"/>
        <v>0</v>
      </c>
      <c r="BD227">
        <f t="shared" si="147"/>
        <v>1</v>
      </c>
    </row>
    <row r="228" spans="1:56" x14ac:dyDescent="0.25">
      <c r="A228" s="3">
        <v>6552</v>
      </c>
      <c r="B228" s="2" t="s">
        <v>198</v>
      </c>
      <c r="C228" s="1"/>
      <c r="D228" s="1">
        <v>7.0999999999999994E-2</v>
      </c>
      <c r="E228" s="1" t="s">
        <v>30</v>
      </c>
      <c r="F228" s="1">
        <v>14</v>
      </c>
      <c r="G228" s="9">
        <v>5.7000000000000002E-2</v>
      </c>
      <c r="H228" s="9">
        <v>0</v>
      </c>
      <c r="I228" s="1">
        <v>0.06</v>
      </c>
      <c r="J228" s="1">
        <v>0.06</v>
      </c>
      <c r="K228" s="1">
        <v>14</v>
      </c>
      <c r="L228" s="1">
        <v>14</v>
      </c>
      <c r="M228" s="1">
        <v>231</v>
      </c>
      <c r="N228" s="1">
        <v>4</v>
      </c>
      <c r="O228" s="1">
        <v>8</v>
      </c>
      <c r="P228" s="1">
        <v>131</v>
      </c>
      <c r="Q228" s="1">
        <v>2</v>
      </c>
      <c r="R228" s="1">
        <v>22</v>
      </c>
      <c r="S228" s="1">
        <v>362</v>
      </c>
      <c r="T228" s="1">
        <v>6</v>
      </c>
      <c r="U228" s="1">
        <f t="shared" si="134"/>
        <v>6552</v>
      </c>
      <c r="V228" s="1" t="str">
        <f t="shared" si="135"/>
        <v>Henk Jordens</v>
      </c>
      <c r="W228" s="18"/>
      <c r="X228" s="20"/>
      <c r="Z228" s="10">
        <f t="shared" si="136"/>
        <v>6.0773480662983423E-2</v>
      </c>
      <c r="AA228" t="str">
        <f t="shared" si="137"/>
        <v>Driebanden</v>
      </c>
      <c r="AB228" t="str">
        <f t="shared" si="138"/>
        <v>Matsers</v>
      </c>
      <c r="AC228">
        <f>VLOOKUP(Z228,'moy drb'!$B$3:$E$47,3)</f>
        <v>17</v>
      </c>
      <c r="AD228">
        <f>VLOOKUP(Z228,'moy drb'!$H$3:$K$47,3)</f>
        <v>14</v>
      </c>
      <c r="AO228" s="1">
        <f t="shared" si="139"/>
        <v>6552</v>
      </c>
      <c r="AP228" s="2" t="str">
        <f t="shared" si="140"/>
        <v>Henk Jordens</v>
      </c>
      <c r="AQ228" s="14">
        <f t="shared" si="141"/>
        <v>14</v>
      </c>
      <c r="AR228" s="16">
        <f t="shared" si="142"/>
        <v>7.0999999999999994E-2</v>
      </c>
      <c r="AS228" s="10">
        <f t="shared" si="143"/>
        <v>6.0773480662983423E-2</v>
      </c>
      <c r="AT228" t="str">
        <f t="shared" si="144"/>
        <v>Driebanden</v>
      </c>
      <c r="AU228" t="str">
        <f t="shared" si="148"/>
        <v>Matsers</v>
      </c>
      <c r="AV228">
        <f>VLOOKUP(AS228,'moy drb'!$B$3:$E$47,3)</f>
        <v>17</v>
      </c>
      <c r="AW228">
        <f>VLOOKUP(AS228,'moy drb'!$H$3:$K$47,3)</f>
        <v>14</v>
      </c>
      <c r="BB228">
        <f t="shared" si="145"/>
        <v>0</v>
      </c>
      <c r="BC228">
        <f t="shared" si="146"/>
        <v>1</v>
      </c>
      <c r="BD228">
        <f t="shared" si="147"/>
        <v>0</v>
      </c>
    </row>
    <row r="229" spans="1:56" x14ac:dyDescent="0.25">
      <c r="A229" s="3">
        <v>6546</v>
      </c>
      <c r="B229" s="2" t="s">
        <v>199</v>
      </c>
      <c r="C229" s="1"/>
      <c r="D229" s="1">
        <v>0.2</v>
      </c>
      <c r="E229" s="1" t="s">
        <v>30</v>
      </c>
      <c r="F229" s="1">
        <v>14</v>
      </c>
      <c r="G229" s="9">
        <v>0</v>
      </c>
      <c r="H229" s="9">
        <v>0</v>
      </c>
      <c r="I229" s="9">
        <v>0</v>
      </c>
      <c r="J229" s="1">
        <v>0</v>
      </c>
      <c r="K229" s="1">
        <v>14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f t="shared" si="134"/>
        <v>6546</v>
      </c>
      <c r="V229" s="1" t="str">
        <f t="shared" si="135"/>
        <v>Shirley Liet</v>
      </c>
      <c r="W229" s="18"/>
      <c r="X229" s="20"/>
      <c r="Z229" s="10">
        <f t="shared" si="136"/>
        <v>0.2</v>
      </c>
      <c r="AA229" t="str">
        <f t="shared" si="137"/>
        <v>Driebanden</v>
      </c>
      <c r="AB229" t="str">
        <f t="shared" si="138"/>
        <v>Matsers</v>
      </c>
      <c r="AC229">
        <f>VLOOKUP(Z229,'moy drb'!$B$3:$E$47,3)</f>
        <v>17</v>
      </c>
      <c r="AD229">
        <f>VLOOKUP(Z229,'moy drb'!$H$3:$K$47,3)</f>
        <v>14</v>
      </c>
      <c r="AO229" s="1">
        <f t="shared" si="139"/>
        <v>6546</v>
      </c>
      <c r="AP229" s="2" t="str">
        <f t="shared" si="140"/>
        <v>Shirley Liet</v>
      </c>
      <c r="AQ229" s="14">
        <f t="shared" si="141"/>
        <v>14</v>
      </c>
      <c r="AR229" s="16">
        <f t="shared" si="142"/>
        <v>0.2</v>
      </c>
      <c r="AS229" s="10">
        <f t="shared" si="143"/>
        <v>0.2</v>
      </c>
      <c r="AT229" t="str">
        <f t="shared" si="144"/>
        <v>Driebanden</v>
      </c>
      <c r="AU229" t="str">
        <f t="shared" si="148"/>
        <v>Matsers</v>
      </c>
      <c r="AV229">
        <f>VLOOKUP(AS229,'moy drb'!$B$3:$E$47,3)</f>
        <v>17</v>
      </c>
      <c r="AW229">
        <f>VLOOKUP(AS229,'moy drb'!$H$3:$K$47,3)</f>
        <v>14</v>
      </c>
      <c r="BB229">
        <f t="shared" si="145"/>
        <v>0</v>
      </c>
      <c r="BC229">
        <f t="shared" si="146"/>
        <v>0</v>
      </c>
      <c r="BD229">
        <f t="shared" si="147"/>
        <v>1</v>
      </c>
    </row>
    <row r="230" spans="1:56" x14ac:dyDescent="0.25">
      <c r="A230" s="3">
        <v>6477</v>
      </c>
      <c r="B230" s="2" t="s">
        <v>200</v>
      </c>
      <c r="C230" s="1"/>
      <c r="D230" s="1">
        <v>0.26100000000000001</v>
      </c>
      <c r="E230" s="1" t="s">
        <v>30</v>
      </c>
      <c r="F230" s="1">
        <v>16</v>
      </c>
      <c r="G230" s="1">
        <v>0.114</v>
      </c>
      <c r="H230" s="9">
        <v>0</v>
      </c>
      <c r="I230" s="9">
        <v>0</v>
      </c>
      <c r="J230" s="1">
        <v>0.114</v>
      </c>
      <c r="K230" s="1">
        <v>14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f t="shared" si="134"/>
        <v>6477</v>
      </c>
      <c r="V230" s="1" t="str">
        <f t="shared" si="135"/>
        <v>Edwin van Hemert</v>
      </c>
      <c r="W230" s="18"/>
      <c r="X230" s="20"/>
      <c r="Z230" s="10">
        <f t="shared" si="136"/>
        <v>0.26100000000000001</v>
      </c>
      <c r="AA230" t="str">
        <f t="shared" si="137"/>
        <v>Driebanden</v>
      </c>
      <c r="AB230" t="str">
        <f t="shared" si="138"/>
        <v>Matsers</v>
      </c>
      <c r="AC230">
        <f>VLOOKUP(Z230,'moy drb'!$B$3:$E$47,3)</f>
        <v>17</v>
      </c>
      <c r="AD230">
        <f>VLOOKUP(Z230,'moy drb'!$H$3:$K$47,3)</f>
        <v>16</v>
      </c>
      <c r="AO230" s="1">
        <f t="shared" si="139"/>
        <v>6477</v>
      </c>
      <c r="AP230" s="2" t="str">
        <f t="shared" si="140"/>
        <v>Edwin van Hemert</v>
      </c>
      <c r="AQ230" s="14">
        <f t="shared" si="141"/>
        <v>16</v>
      </c>
      <c r="AR230" s="16">
        <f t="shared" si="142"/>
        <v>0.26100000000000001</v>
      </c>
      <c r="AS230" s="10">
        <f t="shared" si="143"/>
        <v>0.26100000000000001</v>
      </c>
      <c r="AT230" t="str">
        <f t="shared" si="144"/>
        <v>Driebanden</v>
      </c>
      <c r="AU230" t="str">
        <f t="shared" si="148"/>
        <v>Matsers</v>
      </c>
      <c r="AV230">
        <f>VLOOKUP(AS230,'moy drb'!$B$3:$E$47,3)</f>
        <v>17</v>
      </c>
      <c r="AW230">
        <f>VLOOKUP(AS230,'moy drb'!$H$3:$K$47,3)</f>
        <v>16</v>
      </c>
      <c r="BB230">
        <f t="shared" si="145"/>
        <v>0</v>
      </c>
      <c r="BC230">
        <f t="shared" si="146"/>
        <v>0</v>
      </c>
      <c r="BD230">
        <f t="shared" si="147"/>
        <v>1</v>
      </c>
    </row>
    <row r="231" spans="1:56" x14ac:dyDescent="0.25">
      <c r="A231" s="3">
        <v>6441</v>
      </c>
      <c r="B231" s="2" t="s">
        <v>201</v>
      </c>
      <c r="C231" s="1"/>
      <c r="D231" s="1">
        <v>0.2</v>
      </c>
      <c r="E231" s="1" t="s">
        <v>30</v>
      </c>
      <c r="F231" s="1">
        <v>14</v>
      </c>
      <c r="G231" s="1">
        <v>0.2</v>
      </c>
      <c r="H231" s="9">
        <v>0</v>
      </c>
      <c r="I231" s="9">
        <v>0</v>
      </c>
      <c r="J231" s="1">
        <v>0.2</v>
      </c>
      <c r="K231" s="1">
        <v>14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f t="shared" si="134"/>
        <v>6441</v>
      </c>
      <c r="V231" s="1" t="str">
        <f t="shared" si="135"/>
        <v>Willem Derks</v>
      </c>
      <c r="W231" s="18"/>
      <c r="X231" s="20"/>
      <c r="Z231" s="10">
        <f t="shared" si="136"/>
        <v>0.2</v>
      </c>
      <c r="AA231" t="str">
        <f t="shared" si="137"/>
        <v>Driebanden</v>
      </c>
      <c r="AB231" t="str">
        <f t="shared" si="138"/>
        <v>Matsers</v>
      </c>
      <c r="AC231">
        <f>VLOOKUP(Z231,'moy drb'!$B$3:$E$47,3)</f>
        <v>17</v>
      </c>
      <c r="AD231">
        <f>VLOOKUP(Z231,'moy drb'!$H$3:$K$47,3)</f>
        <v>14</v>
      </c>
      <c r="AO231" s="1">
        <f t="shared" si="139"/>
        <v>6441</v>
      </c>
      <c r="AP231" s="2" t="str">
        <f t="shared" si="140"/>
        <v>Willem Derks</v>
      </c>
      <c r="AQ231" s="14">
        <f t="shared" si="141"/>
        <v>14</v>
      </c>
      <c r="AR231" s="16">
        <f t="shared" si="142"/>
        <v>0.2</v>
      </c>
      <c r="AS231" s="10">
        <f t="shared" si="143"/>
        <v>0.2</v>
      </c>
      <c r="AT231" t="str">
        <f t="shared" si="144"/>
        <v>Driebanden</v>
      </c>
      <c r="AU231" t="str">
        <f t="shared" si="148"/>
        <v>Matsers</v>
      </c>
      <c r="AV231">
        <f>VLOOKUP(AS231,'moy drb'!$B$3:$E$47,3)</f>
        <v>17</v>
      </c>
      <c r="AW231">
        <f>VLOOKUP(AS231,'moy drb'!$H$3:$K$47,3)</f>
        <v>14</v>
      </c>
      <c r="BB231">
        <f t="shared" si="145"/>
        <v>0</v>
      </c>
      <c r="BC231">
        <f t="shared" si="146"/>
        <v>0</v>
      </c>
      <c r="BD231">
        <f t="shared" si="147"/>
        <v>1</v>
      </c>
    </row>
    <row r="232" spans="1:56" x14ac:dyDescent="0.25">
      <c r="A232" s="3">
        <v>6434</v>
      </c>
      <c r="B232" s="2" t="s">
        <v>202</v>
      </c>
      <c r="C232" s="1"/>
      <c r="D232" s="1">
        <v>0.28699999999999998</v>
      </c>
      <c r="E232" s="1" t="s">
        <v>30</v>
      </c>
      <c r="F232" s="1">
        <v>17</v>
      </c>
      <c r="G232" s="1">
        <v>0.27800000000000002</v>
      </c>
      <c r="H232" s="9">
        <v>0.21099999999999999</v>
      </c>
      <c r="I232" s="9">
        <v>0.23699999999999999</v>
      </c>
      <c r="J232" s="1">
        <v>0.27800000000000002</v>
      </c>
      <c r="K232" s="1">
        <v>16</v>
      </c>
      <c r="L232" s="1">
        <v>92</v>
      </c>
      <c r="M232" s="1">
        <v>434</v>
      </c>
      <c r="N232" s="1">
        <v>8</v>
      </c>
      <c r="O232" s="1">
        <v>144</v>
      </c>
      <c r="P232" s="1">
        <v>561</v>
      </c>
      <c r="Q232" s="1">
        <v>11</v>
      </c>
      <c r="R232" s="1">
        <v>236</v>
      </c>
      <c r="S232" s="1">
        <v>995</v>
      </c>
      <c r="T232" s="1">
        <v>19</v>
      </c>
      <c r="U232" s="1">
        <f t="shared" si="134"/>
        <v>6434</v>
      </c>
      <c r="V232" s="1" t="str">
        <f t="shared" si="135"/>
        <v>Daniel Jordens</v>
      </c>
      <c r="W232" s="18"/>
      <c r="X232" s="20"/>
      <c r="Z232" s="10">
        <f t="shared" si="136"/>
        <v>0.2371859296482412</v>
      </c>
      <c r="AA232" t="str">
        <f t="shared" si="137"/>
        <v>Driebanden</v>
      </c>
      <c r="AB232" t="str">
        <f t="shared" si="138"/>
        <v>Matsers</v>
      </c>
      <c r="AC232">
        <f>VLOOKUP(Z232,'moy drb'!$B$3:$E$47,3)</f>
        <v>17</v>
      </c>
      <c r="AD232">
        <f>VLOOKUP(Z232,'moy drb'!$H$3:$K$47,3)</f>
        <v>14</v>
      </c>
      <c r="AO232" s="1">
        <f t="shared" si="139"/>
        <v>6434</v>
      </c>
      <c r="AP232" s="2" t="str">
        <f t="shared" si="140"/>
        <v>Daniel Jordens</v>
      </c>
      <c r="AQ232" s="14">
        <f t="shared" si="141"/>
        <v>17</v>
      </c>
      <c r="AR232" s="16">
        <f t="shared" si="142"/>
        <v>0.28699999999999998</v>
      </c>
      <c r="AS232" s="10">
        <f t="shared" si="143"/>
        <v>0.2371859296482412</v>
      </c>
      <c r="AT232" t="str">
        <f t="shared" si="144"/>
        <v>Driebanden</v>
      </c>
      <c r="AU232" t="str">
        <f t="shared" si="148"/>
        <v>Matsers</v>
      </c>
      <c r="AV232">
        <f>VLOOKUP(AS232,'moy drb'!$B$3:$E$47,3)</f>
        <v>17</v>
      </c>
      <c r="AW232">
        <f>VLOOKUP(AS232,'moy drb'!$H$3:$K$47,3)</f>
        <v>14</v>
      </c>
      <c r="BB232">
        <f t="shared" si="145"/>
        <v>0</v>
      </c>
      <c r="BC232">
        <f t="shared" si="146"/>
        <v>1</v>
      </c>
      <c r="BD232">
        <f t="shared" si="147"/>
        <v>0</v>
      </c>
    </row>
    <row r="233" spans="1:56" x14ac:dyDescent="0.25">
      <c r="A233" s="3">
        <v>6433</v>
      </c>
      <c r="B233" s="2" t="s">
        <v>203</v>
      </c>
      <c r="C233" s="1"/>
      <c r="D233" s="1">
        <v>0.30099999999999999</v>
      </c>
      <c r="E233" s="1" t="s">
        <v>30</v>
      </c>
      <c r="F233" s="1">
        <v>18</v>
      </c>
      <c r="G233" s="1">
        <v>0.16500000000000001</v>
      </c>
      <c r="H233" s="9">
        <v>0</v>
      </c>
      <c r="I233" s="9">
        <v>0</v>
      </c>
      <c r="J233" s="1">
        <v>0.16500000000000001</v>
      </c>
      <c r="K233" s="1">
        <v>14</v>
      </c>
      <c r="L233" s="1">
        <v>15</v>
      </c>
      <c r="M233" s="1">
        <v>55</v>
      </c>
      <c r="N233" s="1">
        <v>1</v>
      </c>
      <c r="O233" s="1">
        <v>6</v>
      </c>
      <c r="P233" s="1">
        <v>72</v>
      </c>
      <c r="Q233" s="1">
        <v>1</v>
      </c>
      <c r="R233" s="1">
        <v>21</v>
      </c>
      <c r="S233" s="1">
        <v>127</v>
      </c>
      <c r="T233" s="1">
        <v>2</v>
      </c>
      <c r="U233" s="1">
        <f t="shared" si="134"/>
        <v>6433</v>
      </c>
      <c r="V233" s="1" t="str">
        <f t="shared" si="135"/>
        <v>Richard Salet</v>
      </c>
      <c r="W233" s="18"/>
      <c r="X233" s="20"/>
      <c r="Z233" s="10">
        <f t="shared" si="136"/>
        <v>0.16535433070866143</v>
      </c>
      <c r="AA233" t="str">
        <f t="shared" si="137"/>
        <v>Driebanden</v>
      </c>
      <c r="AB233" t="str">
        <f t="shared" si="138"/>
        <v>Matsers</v>
      </c>
      <c r="AC233">
        <f>VLOOKUP(Z233,'moy drb'!$B$3:$E$47,3)</f>
        <v>17</v>
      </c>
      <c r="AD233">
        <f>VLOOKUP(Z233,'moy drb'!$H$3:$K$47,3)</f>
        <v>14</v>
      </c>
      <c r="AO233" s="1">
        <f t="shared" si="139"/>
        <v>6433</v>
      </c>
      <c r="AP233" s="2" t="str">
        <f t="shared" si="140"/>
        <v>Richard Salet</v>
      </c>
      <c r="AQ233" s="14">
        <f t="shared" si="141"/>
        <v>18</v>
      </c>
      <c r="AR233" s="16">
        <f t="shared" si="142"/>
        <v>0.30099999999999999</v>
      </c>
      <c r="AS233" s="10">
        <f t="shared" si="143"/>
        <v>0.16535433070866143</v>
      </c>
      <c r="AT233" t="str">
        <f t="shared" si="144"/>
        <v>Driebanden</v>
      </c>
      <c r="AU233" t="str">
        <f t="shared" si="148"/>
        <v>Matsers</v>
      </c>
      <c r="AV233">
        <f>VLOOKUP(AS233,'moy drb'!$B$3:$E$47,3)</f>
        <v>17</v>
      </c>
      <c r="AW233">
        <f>VLOOKUP(AS233,'moy drb'!$H$3:$K$47,3)</f>
        <v>14</v>
      </c>
      <c r="BB233">
        <f t="shared" si="145"/>
        <v>0</v>
      </c>
      <c r="BC233">
        <f t="shared" si="146"/>
        <v>1</v>
      </c>
      <c r="BD233">
        <f t="shared" si="147"/>
        <v>0</v>
      </c>
    </row>
    <row r="234" spans="1:56" x14ac:dyDescent="0.25">
      <c r="A234" s="3">
        <v>6428</v>
      </c>
      <c r="B234" s="2" t="s">
        <v>204</v>
      </c>
      <c r="C234" s="1"/>
      <c r="D234" s="1">
        <v>0.11600000000000001</v>
      </c>
      <c r="E234" s="1" t="s">
        <v>30</v>
      </c>
      <c r="F234" s="1">
        <v>14</v>
      </c>
      <c r="G234" s="9">
        <v>0.13400000000000001</v>
      </c>
      <c r="H234" s="9">
        <v>0</v>
      </c>
      <c r="I234" s="1">
        <v>0.15</v>
      </c>
      <c r="J234" s="1">
        <v>0.15</v>
      </c>
      <c r="K234" s="1">
        <v>14</v>
      </c>
      <c r="L234" s="1">
        <v>43</v>
      </c>
      <c r="M234" s="1">
        <v>241</v>
      </c>
      <c r="N234" s="1">
        <v>4</v>
      </c>
      <c r="O234" s="1">
        <v>49</v>
      </c>
      <c r="P234" s="1">
        <v>372</v>
      </c>
      <c r="Q234" s="1">
        <v>6</v>
      </c>
      <c r="R234" s="1">
        <v>92</v>
      </c>
      <c r="S234" s="1">
        <v>613</v>
      </c>
      <c r="T234" s="1">
        <v>10</v>
      </c>
      <c r="U234" s="1">
        <f t="shared" si="134"/>
        <v>6428</v>
      </c>
      <c r="V234" s="1" t="str">
        <f t="shared" si="135"/>
        <v>Toontje Kapel</v>
      </c>
      <c r="W234" s="18"/>
      <c r="X234" s="20"/>
      <c r="Z234" s="10">
        <f t="shared" si="136"/>
        <v>0.1500815660685155</v>
      </c>
      <c r="AA234" t="str">
        <f t="shared" si="137"/>
        <v>Driebanden</v>
      </c>
      <c r="AB234" t="str">
        <f t="shared" si="138"/>
        <v>Matsers</v>
      </c>
      <c r="AC234">
        <f>VLOOKUP(Z234,'moy drb'!$B$3:$E$47,3)</f>
        <v>17</v>
      </c>
      <c r="AD234">
        <f>VLOOKUP(Z234,'moy drb'!$H$3:$K$47,3)</f>
        <v>14</v>
      </c>
      <c r="AO234" s="1">
        <f t="shared" si="139"/>
        <v>6428</v>
      </c>
      <c r="AP234" s="2" t="str">
        <f t="shared" si="140"/>
        <v>Toontje Kapel</v>
      </c>
      <c r="AQ234" s="14">
        <f t="shared" si="141"/>
        <v>14</v>
      </c>
      <c r="AR234" s="16">
        <f t="shared" si="142"/>
        <v>0.11600000000000001</v>
      </c>
      <c r="AS234" s="10">
        <f t="shared" si="143"/>
        <v>0.1500815660685155</v>
      </c>
      <c r="AT234" t="str">
        <f t="shared" si="144"/>
        <v>Driebanden</v>
      </c>
      <c r="AU234" t="str">
        <f t="shared" si="148"/>
        <v>Matsers</v>
      </c>
      <c r="AV234">
        <f>VLOOKUP(AS234,'moy drb'!$B$3:$E$47,3)</f>
        <v>17</v>
      </c>
      <c r="AW234">
        <f>VLOOKUP(AS234,'moy drb'!$H$3:$K$47,3)</f>
        <v>14</v>
      </c>
      <c r="BB234">
        <f t="shared" si="145"/>
        <v>1</v>
      </c>
      <c r="BC234">
        <f t="shared" si="146"/>
        <v>0</v>
      </c>
      <c r="BD234">
        <f t="shared" si="147"/>
        <v>0</v>
      </c>
    </row>
    <row r="235" spans="1:56" x14ac:dyDescent="0.25">
      <c r="A235" s="3">
        <v>6417</v>
      </c>
      <c r="B235" s="2" t="s">
        <v>205</v>
      </c>
      <c r="C235" s="1"/>
      <c r="D235" s="1">
        <v>0.127</v>
      </c>
      <c r="E235" s="1" t="s">
        <v>30</v>
      </c>
      <c r="F235" s="1">
        <v>14</v>
      </c>
      <c r="G235" s="1">
        <v>0.32600000000000001</v>
      </c>
      <c r="H235" s="9">
        <v>0</v>
      </c>
      <c r="I235" s="9">
        <v>0</v>
      </c>
      <c r="J235" s="1">
        <v>0.32600000000000001</v>
      </c>
      <c r="K235" s="1">
        <v>19</v>
      </c>
      <c r="L235" s="1">
        <v>14</v>
      </c>
      <c r="M235" s="1">
        <v>19</v>
      </c>
      <c r="N235" s="1">
        <v>1</v>
      </c>
      <c r="O235" s="1">
        <v>0</v>
      </c>
      <c r="P235" s="1">
        <v>0</v>
      </c>
      <c r="Q235" s="1">
        <v>0</v>
      </c>
      <c r="R235" s="1">
        <v>14</v>
      </c>
      <c r="S235" s="1">
        <v>19</v>
      </c>
      <c r="T235" s="1">
        <v>1</v>
      </c>
      <c r="U235" s="1">
        <f t="shared" si="134"/>
        <v>6417</v>
      </c>
      <c r="V235" s="1" t="str">
        <f t="shared" si="135"/>
        <v>Antoine Matser</v>
      </c>
      <c r="W235" s="18"/>
      <c r="X235" s="20"/>
      <c r="Z235" s="10">
        <f t="shared" si="136"/>
        <v>0.73684210526315785</v>
      </c>
      <c r="AA235" t="str">
        <f t="shared" si="137"/>
        <v>Driebanden</v>
      </c>
      <c r="AB235" t="str">
        <f t="shared" si="138"/>
        <v>Matsers</v>
      </c>
      <c r="AC235">
        <f>VLOOKUP(Z235,'moy drb'!$B$3:$E$47,3)</f>
        <v>39</v>
      </c>
      <c r="AD235">
        <f>VLOOKUP(Z235,'moy drb'!$H$3:$K$47,3)</f>
        <v>39</v>
      </c>
      <c r="AO235" s="1">
        <f t="shared" si="139"/>
        <v>6417</v>
      </c>
      <c r="AP235" s="2" t="str">
        <f t="shared" si="140"/>
        <v>Antoine Matser</v>
      </c>
      <c r="AQ235" s="14">
        <f t="shared" si="141"/>
        <v>14</v>
      </c>
      <c r="AR235" s="16">
        <f t="shared" si="142"/>
        <v>0.127</v>
      </c>
      <c r="AS235" s="10">
        <f t="shared" si="143"/>
        <v>0.73684210526315785</v>
      </c>
      <c r="AT235" t="str">
        <f t="shared" si="144"/>
        <v>Driebanden</v>
      </c>
      <c r="AU235" t="str">
        <f t="shared" si="148"/>
        <v>Matsers</v>
      </c>
      <c r="AV235">
        <f>VLOOKUP(AS235,'moy drb'!$B$3:$E$47,3)</f>
        <v>39</v>
      </c>
      <c r="AW235">
        <f>VLOOKUP(AS235,'moy drb'!$H$3:$K$47,3)</f>
        <v>39</v>
      </c>
      <c r="BB235">
        <f t="shared" si="145"/>
        <v>1</v>
      </c>
      <c r="BC235">
        <f t="shared" si="146"/>
        <v>0</v>
      </c>
      <c r="BD235">
        <f t="shared" si="147"/>
        <v>0</v>
      </c>
    </row>
    <row r="236" spans="1:56" x14ac:dyDescent="0.25">
      <c r="A236" s="3">
        <v>6416</v>
      </c>
      <c r="B236" s="2" t="s">
        <v>206</v>
      </c>
      <c r="C236" s="1"/>
      <c r="D236" s="1">
        <v>0.17699999999999999</v>
      </c>
      <c r="E236" s="1" t="s">
        <v>30</v>
      </c>
      <c r="F236" s="1">
        <v>14</v>
      </c>
      <c r="G236" s="9">
        <v>0.13400000000000001</v>
      </c>
      <c r="H236" s="1">
        <v>0.192</v>
      </c>
      <c r="I236" s="9">
        <v>0.159</v>
      </c>
      <c r="J236" s="1">
        <v>0.192</v>
      </c>
      <c r="K236" s="1">
        <v>14</v>
      </c>
      <c r="L236" s="1">
        <v>54</v>
      </c>
      <c r="M236" s="1">
        <v>281</v>
      </c>
      <c r="N236" s="1">
        <v>5</v>
      </c>
      <c r="O236" s="1">
        <v>56</v>
      </c>
      <c r="P236" s="1">
        <v>410</v>
      </c>
      <c r="Q236" s="1">
        <v>8</v>
      </c>
      <c r="R236" s="1">
        <v>110</v>
      </c>
      <c r="S236" s="1">
        <v>691</v>
      </c>
      <c r="T236" s="1">
        <v>13</v>
      </c>
      <c r="U236" s="1">
        <f t="shared" si="134"/>
        <v>6416</v>
      </c>
      <c r="V236" s="1" t="str">
        <f t="shared" si="135"/>
        <v>Gerard Liet</v>
      </c>
      <c r="W236" s="18"/>
      <c r="X236" s="20"/>
      <c r="Z236" s="10">
        <f t="shared" si="136"/>
        <v>0.15918958031837915</v>
      </c>
      <c r="AA236" t="str">
        <f t="shared" si="137"/>
        <v>Driebanden</v>
      </c>
      <c r="AB236" t="str">
        <f t="shared" si="138"/>
        <v>Matsers</v>
      </c>
      <c r="AC236">
        <f>VLOOKUP(Z236,'moy drb'!$B$3:$E$47,3)</f>
        <v>17</v>
      </c>
      <c r="AD236">
        <f>VLOOKUP(Z236,'moy drb'!$H$3:$K$47,3)</f>
        <v>14</v>
      </c>
      <c r="AO236" s="1">
        <f t="shared" si="139"/>
        <v>6416</v>
      </c>
      <c r="AP236" s="2" t="str">
        <f t="shared" si="140"/>
        <v>Gerard Liet</v>
      </c>
      <c r="AQ236" s="14">
        <f t="shared" si="141"/>
        <v>14</v>
      </c>
      <c r="AR236" s="16">
        <f t="shared" si="142"/>
        <v>0.17699999999999999</v>
      </c>
      <c r="AS236" s="10">
        <f t="shared" si="143"/>
        <v>0.15918958031837915</v>
      </c>
      <c r="AT236" t="str">
        <f t="shared" si="144"/>
        <v>Driebanden</v>
      </c>
      <c r="AU236" t="str">
        <f t="shared" si="148"/>
        <v>Matsers</v>
      </c>
      <c r="AV236">
        <f>VLOOKUP(AS236,'moy drb'!$B$3:$E$47,3)</f>
        <v>17</v>
      </c>
      <c r="AW236">
        <f>VLOOKUP(AS236,'moy drb'!$H$3:$K$47,3)</f>
        <v>14</v>
      </c>
      <c r="BB236">
        <f t="shared" si="145"/>
        <v>0</v>
      </c>
      <c r="BC236">
        <f t="shared" si="146"/>
        <v>1</v>
      </c>
      <c r="BD236">
        <f t="shared" si="147"/>
        <v>0</v>
      </c>
    </row>
    <row r="237" spans="1:56" x14ac:dyDescent="0.25">
      <c r="A237" s="3">
        <v>6412</v>
      </c>
      <c r="B237" s="2" t="s">
        <v>207</v>
      </c>
      <c r="C237" s="1"/>
      <c r="D237" s="1">
        <v>0.13700000000000001</v>
      </c>
      <c r="E237" s="1" t="s">
        <v>30</v>
      </c>
      <c r="F237" s="1">
        <v>14</v>
      </c>
      <c r="G237" s="9">
        <v>0.17799999999999999</v>
      </c>
      <c r="H237" s="1">
        <v>0.21299999999999999</v>
      </c>
      <c r="I237" s="9">
        <v>0.16400000000000001</v>
      </c>
      <c r="J237" s="1">
        <v>0.21299999999999999</v>
      </c>
      <c r="K237" s="1">
        <v>14</v>
      </c>
      <c r="L237" s="1">
        <v>67</v>
      </c>
      <c r="M237" s="1">
        <v>314</v>
      </c>
      <c r="N237" s="1">
        <v>6</v>
      </c>
      <c r="O237" s="1">
        <v>123</v>
      </c>
      <c r="P237" s="1">
        <v>838</v>
      </c>
      <c r="Q237" s="1">
        <v>14</v>
      </c>
      <c r="R237" s="1">
        <v>190</v>
      </c>
      <c r="S237" s="1">
        <v>1152</v>
      </c>
      <c r="T237" s="1">
        <v>20</v>
      </c>
      <c r="U237" s="1">
        <f t="shared" si="134"/>
        <v>6412</v>
      </c>
      <c r="V237" s="1" t="str">
        <f t="shared" si="135"/>
        <v>Jelle Liet</v>
      </c>
      <c r="W237" s="18"/>
      <c r="X237" s="20"/>
      <c r="Z237" s="10">
        <f t="shared" si="136"/>
        <v>0.16493055555555555</v>
      </c>
      <c r="AA237" t="str">
        <f t="shared" si="137"/>
        <v>Driebanden</v>
      </c>
      <c r="AB237" t="str">
        <f t="shared" si="138"/>
        <v>Matsers</v>
      </c>
      <c r="AC237">
        <f>VLOOKUP(Z237,'moy drb'!$B$3:$E$47,3)</f>
        <v>17</v>
      </c>
      <c r="AD237">
        <f>VLOOKUP(Z237,'moy drb'!$H$3:$K$47,3)</f>
        <v>14</v>
      </c>
      <c r="AO237" s="1">
        <f t="shared" si="139"/>
        <v>6412</v>
      </c>
      <c r="AP237" s="2" t="str">
        <f t="shared" si="140"/>
        <v>Jelle Liet</v>
      </c>
      <c r="AQ237" s="14">
        <f t="shared" si="141"/>
        <v>14</v>
      </c>
      <c r="AR237" s="16">
        <f t="shared" si="142"/>
        <v>0.13700000000000001</v>
      </c>
      <c r="AS237" s="10">
        <f t="shared" si="143"/>
        <v>0.16493055555555555</v>
      </c>
      <c r="AT237" t="str">
        <f t="shared" si="144"/>
        <v>Driebanden</v>
      </c>
      <c r="AU237" t="str">
        <f t="shared" si="148"/>
        <v>Matsers</v>
      </c>
      <c r="AV237">
        <f>VLOOKUP(AS237,'moy drb'!$B$3:$E$47,3)</f>
        <v>17</v>
      </c>
      <c r="AW237">
        <f>VLOOKUP(AS237,'moy drb'!$H$3:$K$47,3)</f>
        <v>14</v>
      </c>
      <c r="BB237">
        <f t="shared" si="145"/>
        <v>1</v>
      </c>
      <c r="BC237">
        <f t="shared" si="146"/>
        <v>0</v>
      </c>
      <c r="BD237">
        <f t="shared" si="147"/>
        <v>0</v>
      </c>
    </row>
    <row r="238" spans="1:56" x14ac:dyDescent="0.25">
      <c r="A238" s="3">
        <v>6409</v>
      </c>
      <c r="B238" s="2" t="s">
        <v>208</v>
      </c>
      <c r="C238" s="1"/>
      <c r="D238" s="1">
        <v>0.23899999999999999</v>
      </c>
      <c r="E238" s="1" t="s">
        <v>30</v>
      </c>
      <c r="F238" s="1">
        <v>14</v>
      </c>
      <c r="G238" s="1">
        <v>0.10100000000000001</v>
      </c>
      <c r="H238" s="9">
        <v>0</v>
      </c>
      <c r="I238" s="9">
        <v>0</v>
      </c>
      <c r="J238" s="1">
        <v>0.10100000000000001</v>
      </c>
      <c r="K238" s="1">
        <v>14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f t="shared" si="134"/>
        <v>6409</v>
      </c>
      <c r="V238" s="1" t="str">
        <f t="shared" si="135"/>
        <v>Hennie Liet</v>
      </c>
      <c r="W238" s="18"/>
      <c r="X238" s="20"/>
      <c r="Z238" s="10">
        <f t="shared" si="136"/>
        <v>0.23899999999999999</v>
      </c>
      <c r="AA238" t="str">
        <f t="shared" si="137"/>
        <v>Driebanden</v>
      </c>
      <c r="AB238" t="str">
        <f t="shared" si="138"/>
        <v>Matsers</v>
      </c>
      <c r="AC238">
        <f>VLOOKUP(Z238,'moy drb'!$B$3:$E$47,3)</f>
        <v>17</v>
      </c>
      <c r="AD238">
        <f>VLOOKUP(Z238,'moy drb'!$H$3:$K$47,3)</f>
        <v>14</v>
      </c>
      <c r="AO238" s="1">
        <f t="shared" si="139"/>
        <v>6409</v>
      </c>
      <c r="AP238" s="2" t="str">
        <f t="shared" si="140"/>
        <v>Hennie Liet</v>
      </c>
      <c r="AQ238" s="14">
        <f t="shared" si="141"/>
        <v>14</v>
      </c>
      <c r="AR238" s="16">
        <f t="shared" si="142"/>
        <v>0.23899999999999999</v>
      </c>
      <c r="AS238" s="10">
        <f t="shared" si="143"/>
        <v>0.23899999999999999</v>
      </c>
      <c r="AT238" t="str">
        <f t="shared" si="144"/>
        <v>Driebanden</v>
      </c>
      <c r="AU238" t="str">
        <f t="shared" si="148"/>
        <v>Matsers</v>
      </c>
      <c r="AV238">
        <f>VLOOKUP(AS238,'moy drb'!$B$3:$E$47,3)</f>
        <v>17</v>
      </c>
      <c r="AW238">
        <f>VLOOKUP(AS238,'moy drb'!$H$3:$K$47,3)</f>
        <v>14</v>
      </c>
      <c r="BB238">
        <f t="shared" si="145"/>
        <v>0</v>
      </c>
      <c r="BC238">
        <f t="shared" si="146"/>
        <v>0</v>
      </c>
      <c r="BD238">
        <f t="shared" si="147"/>
        <v>1</v>
      </c>
    </row>
    <row r="239" spans="1:56" x14ac:dyDescent="0.25">
      <c r="A239" s="3">
        <v>6657</v>
      </c>
      <c r="B239" s="2" t="s">
        <v>209</v>
      </c>
      <c r="C239" s="1"/>
      <c r="D239" s="1">
        <v>1.5</v>
      </c>
      <c r="E239" s="1" t="s">
        <v>38</v>
      </c>
      <c r="F239" s="1">
        <v>48</v>
      </c>
      <c r="G239" s="1">
        <v>1.1850000000000001</v>
      </c>
      <c r="H239" s="9">
        <v>0</v>
      </c>
      <c r="I239" s="9">
        <v>0</v>
      </c>
      <c r="J239" s="1">
        <v>1.1850000000000001</v>
      </c>
      <c r="K239" s="1">
        <v>35</v>
      </c>
      <c r="L239" s="1">
        <v>83</v>
      </c>
      <c r="M239" s="1">
        <v>70</v>
      </c>
      <c r="N239" s="1">
        <v>2</v>
      </c>
      <c r="O239" s="1">
        <v>0</v>
      </c>
      <c r="P239" s="1">
        <v>0</v>
      </c>
      <c r="Q239" s="1">
        <v>0</v>
      </c>
      <c r="R239" s="1">
        <v>83</v>
      </c>
      <c r="S239" s="1">
        <v>70</v>
      </c>
      <c r="T239" s="1">
        <v>2</v>
      </c>
      <c r="U239" s="1">
        <f t="shared" si="134"/>
        <v>6657</v>
      </c>
      <c r="V239" s="1" t="str">
        <f t="shared" si="135"/>
        <v>Martin Hengeveld</v>
      </c>
      <c r="W239" s="18"/>
      <c r="X239" s="20">
        <f t="shared" ref="X239:X267" si="149">D239</f>
        <v>1.5</v>
      </c>
      <c r="Y239" s="10">
        <f t="shared" ref="Y239:Y267" si="150">IF(T239&gt;0,R239/S239,D239)</f>
        <v>1.1857142857142857</v>
      </c>
      <c r="AA239" t="str">
        <f t="shared" si="137"/>
        <v>Libre</v>
      </c>
      <c r="AB239" t="str">
        <f t="shared" si="138"/>
        <v>Matsers</v>
      </c>
      <c r="AF239" s="22">
        <f t="shared" ref="AF239:AF267" si="151">IF(Y239&gt;X239,1,0)</f>
        <v>0</v>
      </c>
      <c r="AG239" s="22">
        <f t="shared" ref="AG239:AG267" si="152">IF(Y239&lt;X239,1,0)</f>
        <v>1</v>
      </c>
      <c r="AH239" s="22">
        <f t="shared" ref="AH239:AH267" si="153">IF(X239=Y239,1,0)</f>
        <v>0</v>
      </c>
      <c r="AI239">
        <f>VLOOKUP(Y239,'Moy libre'!$B$5:$E$52,3)</f>
        <v>35</v>
      </c>
      <c r="AJ239">
        <f>VLOOKUP(Y239,'Moy libre'!$H$5:$K$52,3)</f>
        <v>35</v>
      </c>
      <c r="AK239">
        <f>VLOOKUP(Y239,'Moy libre'!$N$5:$Q$52,3)</f>
        <v>35</v>
      </c>
      <c r="AL239">
        <f>VLOOKUP(Y239,'Moy libre'!$T$5:$W$52,3)</f>
        <v>35</v>
      </c>
      <c r="AM239">
        <f>VLOOKUP(Y239,'Moy libre'!$Z$5:$AC$52,3)</f>
        <v>35</v>
      </c>
    </row>
    <row r="240" spans="1:56" x14ac:dyDescent="0.25">
      <c r="A240" s="3">
        <v>6645</v>
      </c>
      <c r="B240" s="2" t="s">
        <v>210</v>
      </c>
      <c r="C240" s="1"/>
      <c r="D240" s="1">
        <v>0.67700000000000005</v>
      </c>
      <c r="E240" s="1" t="s">
        <v>38</v>
      </c>
      <c r="F240" s="1">
        <v>19</v>
      </c>
      <c r="G240" s="1">
        <v>0.47</v>
      </c>
      <c r="H240" s="9">
        <v>0.45500000000000002</v>
      </c>
      <c r="I240" s="9">
        <v>0.45500000000000002</v>
      </c>
      <c r="J240" s="1">
        <v>0.47</v>
      </c>
      <c r="K240" s="1">
        <v>15</v>
      </c>
      <c r="L240" s="1">
        <v>76</v>
      </c>
      <c r="M240" s="1">
        <v>167</v>
      </c>
      <c r="N240" s="1">
        <v>7</v>
      </c>
      <c r="O240" s="1">
        <v>0</v>
      </c>
      <c r="P240" s="1">
        <v>0</v>
      </c>
      <c r="Q240" s="1">
        <v>0</v>
      </c>
      <c r="R240" s="1">
        <v>76</v>
      </c>
      <c r="S240" s="1">
        <v>167</v>
      </c>
      <c r="T240" s="1">
        <v>7</v>
      </c>
      <c r="U240" s="1">
        <f t="shared" si="134"/>
        <v>6645</v>
      </c>
      <c r="V240" s="1" t="str">
        <f t="shared" si="135"/>
        <v>Wil  Ham</v>
      </c>
      <c r="W240" s="18"/>
      <c r="X240" s="20">
        <f t="shared" si="149"/>
        <v>0.67700000000000005</v>
      </c>
      <c r="Y240" s="10">
        <f t="shared" si="150"/>
        <v>0.45508982035928142</v>
      </c>
      <c r="AA240" t="str">
        <f t="shared" si="137"/>
        <v>Libre</v>
      </c>
      <c r="AB240" t="str">
        <f t="shared" si="138"/>
        <v>Matsers</v>
      </c>
      <c r="AF240" s="22">
        <f t="shared" si="151"/>
        <v>0</v>
      </c>
      <c r="AG240" s="22">
        <f t="shared" si="152"/>
        <v>1</v>
      </c>
      <c r="AH240" s="22">
        <f t="shared" si="153"/>
        <v>0</v>
      </c>
      <c r="AI240">
        <f>VLOOKUP(Y240,'Moy libre'!$B$5:$E$52,3)</f>
        <v>25</v>
      </c>
      <c r="AJ240">
        <f>VLOOKUP(Y240,'Moy libre'!$H$5:$K$52,3)</f>
        <v>20</v>
      </c>
      <c r="AK240">
        <f>VLOOKUP(Y240,'Moy libre'!$N$5:$Q$52,3)</f>
        <v>18</v>
      </c>
      <c r="AL240">
        <f>VLOOKUP(Y240,'Moy libre'!$T$5:$W$52,3)</f>
        <v>15</v>
      </c>
      <c r="AM240">
        <f>VLOOKUP(Y240,'Moy libre'!$Z$5:$AC$52,3)</f>
        <v>15</v>
      </c>
    </row>
    <row r="241" spans="1:39" x14ac:dyDescent="0.25">
      <c r="A241" s="3">
        <v>6623</v>
      </c>
      <c r="B241" s="2" t="s">
        <v>196</v>
      </c>
      <c r="C241" s="1"/>
      <c r="D241" s="1">
        <v>1</v>
      </c>
      <c r="E241" s="1" t="s">
        <v>38</v>
      </c>
      <c r="F241" s="1">
        <v>32</v>
      </c>
      <c r="G241" s="1">
        <v>1.5229999999999999</v>
      </c>
      <c r="H241" s="9">
        <v>0</v>
      </c>
      <c r="I241" s="9">
        <v>0</v>
      </c>
      <c r="J241" s="1">
        <v>1.5229999999999999</v>
      </c>
      <c r="K241" s="1">
        <v>48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f t="shared" si="134"/>
        <v>6623</v>
      </c>
      <c r="V241" s="1" t="str">
        <f t="shared" si="135"/>
        <v>Bas Budel</v>
      </c>
      <c r="W241" s="18"/>
      <c r="X241" s="20">
        <f t="shared" si="149"/>
        <v>1</v>
      </c>
      <c r="Y241" s="10">
        <f t="shared" si="150"/>
        <v>1</v>
      </c>
      <c r="AA241" t="str">
        <f t="shared" si="137"/>
        <v>Libre</v>
      </c>
      <c r="AB241" t="str">
        <f t="shared" si="138"/>
        <v>Matsers</v>
      </c>
      <c r="AF241" s="22">
        <f t="shared" si="151"/>
        <v>0</v>
      </c>
      <c r="AG241" s="22">
        <f t="shared" si="152"/>
        <v>0</v>
      </c>
      <c r="AH241" s="22">
        <f t="shared" si="153"/>
        <v>1</v>
      </c>
      <c r="AI241">
        <f>VLOOKUP(Y241,'Moy libre'!$B$5:$E$52,3)</f>
        <v>32</v>
      </c>
      <c r="AJ241">
        <f>VLOOKUP(Y241,'Moy libre'!$H$5:$K$52,3)</f>
        <v>32</v>
      </c>
      <c r="AK241">
        <f>VLOOKUP(Y241,'Moy libre'!$N$5:$Q$52,3)</f>
        <v>32</v>
      </c>
      <c r="AL241">
        <f>VLOOKUP(Y241,'Moy libre'!$T$5:$W$52,3)</f>
        <v>32</v>
      </c>
      <c r="AM241">
        <f>VLOOKUP(Y241,'Moy libre'!$Z$5:$AC$52,3)</f>
        <v>32</v>
      </c>
    </row>
    <row r="242" spans="1:39" x14ac:dyDescent="0.25">
      <c r="A242" s="3">
        <v>6622</v>
      </c>
      <c r="B242" s="2" t="s">
        <v>211</v>
      </c>
      <c r="C242" s="1"/>
      <c r="D242" s="1">
        <v>0.59199999999999997</v>
      </c>
      <c r="E242" s="1" t="s">
        <v>38</v>
      </c>
      <c r="F242" s="1">
        <v>16</v>
      </c>
      <c r="G242" s="1">
        <v>0.54400000000000004</v>
      </c>
      <c r="H242" s="9">
        <v>0.38800000000000001</v>
      </c>
      <c r="I242" s="9">
        <v>0.432</v>
      </c>
      <c r="J242" s="1">
        <v>0.54400000000000004</v>
      </c>
      <c r="K242" s="1">
        <v>16</v>
      </c>
      <c r="L242" s="1">
        <v>122</v>
      </c>
      <c r="M242" s="1">
        <v>314</v>
      </c>
      <c r="N242" s="1">
        <v>9</v>
      </c>
      <c r="O242" s="1">
        <v>68</v>
      </c>
      <c r="P242" s="1">
        <v>125</v>
      </c>
      <c r="Q242" s="1">
        <v>5</v>
      </c>
      <c r="R242" s="1">
        <v>190</v>
      </c>
      <c r="S242" s="1">
        <v>439</v>
      </c>
      <c r="T242" s="1">
        <v>14</v>
      </c>
      <c r="U242" s="1">
        <f t="shared" si="134"/>
        <v>6622</v>
      </c>
      <c r="V242" s="1" t="str">
        <f t="shared" si="135"/>
        <v>Jenny van Slooten</v>
      </c>
      <c r="W242" s="18"/>
      <c r="X242" s="20">
        <f t="shared" si="149"/>
        <v>0.59199999999999997</v>
      </c>
      <c r="Y242" s="10">
        <f t="shared" si="150"/>
        <v>0.43280182232346243</v>
      </c>
      <c r="AA242" t="str">
        <f t="shared" si="137"/>
        <v>Libre</v>
      </c>
      <c r="AB242" t="str">
        <f t="shared" si="138"/>
        <v>Matsers</v>
      </c>
      <c r="AF242" s="22">
        <f t="shared" si="151"/>
        <v>0</v>
      </c>
      <c r="AG242" s="22">
        <f t="shared" si="152"/>
        <v>1</v>
      </c>
      <c r="AH242" s="22">
        <f t="shared" si="153"/>
        <v>0</v>
      </c>
      <c r="AI242">
        <f>VLOOKUP(Y242,'Moy libre'!$B$5:$E$52,3)</f>
        <v>25</v>
      </c>
      <c r="AJ242">
        <f>VLOOKUP(Y242,'Moy libre'!$H$5:$K$52,3)</f>
        <v>20</v>
      </c>
      <c r="AK242">
        <f>VLOOKUP(Y242,'Moy libre'!$N$5:$Q$52,3)</f>
        <v>18</v>
      </c>
      <c r="AL242">
        <f>VLOOKUP(Y242,'Moy libre'!$T$5:$W$52,3)</f>
        <v>15</v>
      </c>
      <c r="AM242">
        <f>VLOOKUP(Y242,'Moy libre'!$Z$5:$AC$52,3)</f>
        <v>15</v>
      </c>
    </row>
    <row r="243" spans="1:39" x14ac:dyDescent="0.25">
      <c r="A243" s="3">
        <v>6620</v>
      </c>
      <c r="B243" s="2" t="s">
        <v>197</v>
      </c>
      <c r="C243" s="1"/>
      <c r="D243" s="1">
        <v>2.6030000000000002</v>
      </c>
      <c r="E243" s="1" t="s">
        <v>38</v>
      </c>
      <c r="F243" s="1">
        <v>80</v>
      </c>
      <c r="G243" s="1">
        <v>2.2629999999999999</v>
      </c>
      <c r="H243" s="9">
        <v>0</v>
      </c>
      <c r="I243" s="9">
        <v>0</v>
      </c>
      <c r="J243" s="1">
        <v>2.2629999999999999</v>
      </c>
      <c r="K243" s="1">
        <v>68</v>
      </c>
      <c r="L243" s="1">
        <v>43</v>
      </c>
      <c r="M243" s="1">
        <v>19</v>
      </c>
      <c r="N243" s="1">
        <v>1</v>
      </c>
      <c r="O243" s="1">
        <v>0</v>
      </c>
      <c r="P243" s="1">
        <v>0</v>
      </c>
      <c r="Q243" s="1">
        <v>0</v>
      </c>
      <c r="R243" s="1">
        <v>43</v>
      </c>
      <c r="S243" s="1">
        <v>19</v>
      </c>
      <c r="T243" s="1">
        <v>1</v>
      </c>
      <c r="U243" s="1">
        <f t="shared" si="134"/>
        <v>6620</v>
      </c>
      <c r="V243" s="1" t="str">
        <f t="shared" si="135"/>
        <v>Jan Jansen</v>
      </c>
      <c r="W243" s="18"/>
      <c r="X243" s="20">
        <f t="shared" si="149"/>
        <v>2.6030000000000002</v>
      </c>
      <c r="Y243" s="10">
        <f t="shared" si="150"/>
        <v>2.263157894736842</v>
      </c>
      <c r="AA243" t="str">
        <f t="shared" si="137"/>
        <v>Libre</v>
      </c>
      <c r="AB243" t="str">
        <f t="shared" si="138"/>
        <v>Matsers</v>
      </c>
      <c r="AF243" s="22">
        <f t="shared" si="151"/>
        <v>0</v>
      </c>
      <c r="AG243" s="22">
        <f t="shared" si="152"/>
        <v>1</v>
      </c>
      <c r="AH243" s="22">
        <f t="shared" si="153"/>
        <v>0</v>
      </c>
      <c r="AI243">
        <f>VLOOKUP(Y243,'Moy libre'!$B$5:$E$52,3)</f>
        <v>68</v>
      </c>
      <c r="AJ243">
        <f>VLOOKUP(Y243,'Moy libre'!$H$5:$K$52,3)</f>
        <v>68</v>
      </c>
      <c r="AK243">
        <f>VLOOKUP(Y243,'Moy libre'!$N$5:$Q$52,3)</f>
        <v>68</v>
      </c>
      <c r="AL243">
        <f>VLOOKUP(Y243,'Moy libre'!$T$5:$W$52,3)</f>
        <v>68</v>
      </c>
      <c r="AM243">
        <f>VLOOKUP(Y243,'Moy libre'!$Z$5:$AC$52,3)</f>
        <v>68</v>
      </c>
    </row>
    <row r="244" spans="1:39" x14ac:dyDescent="0.25">
      <c r="A244" s="3">
        <v>6554</v>
      </c>
      <c r="B244" s="2" t="s">
        <v>212</v>
      </c>
      <c r="C244" s="1"/>
      <c r="D244" s="1">
        <v>0.83099999999999996</v>
      </c>
      <c r="E244" s="1" t="s">
        <v>38</v>
      </c>
      <c r="F244" s="1">
        <v>25</v>
      </c>
      <c r="G244" s="1">
        <v>1.0209999999999999</v>
      </c>
      <c r="H244" s="9">
        <v>0.95899999999999996</v>
      </c>
      <c r="I244" s="9">
        <v>0.96799999999999997</v>
      </c>
      <c r="J244" s="1">
        <v>1.0209999999999999</v>
      </c>
      <c r="K244" s="1">
        <v>32</v>
      </c>
      <c r="L244" s="1">
        <v>189</v>
      </c>
      <c r="M244" s="1">
        <v>197</v>
      </c>
      <c r="N244" s="1">
        <v>7</v>
      </c>
      <c r="O244" s="1">
        <v>270</v>
      </c>
      <c r="P244" s="1">
        <v>277</v>
      </c>
      <c r="Q244" s="1">
        <v>10</v>
      </c>
      <c r="R244" s="1">
        <v>459</v>
      </c>
      <c r="S244" s="1">
        <v>474</v>
      </c>
      <c r="T244" s="1">
        <v>17</v>
      </c>
      <c r="U244" s="1">
        <f t="shared" si="134"/>
        <v>6554</v>
      </c>
      <c r="V244" s="1" t="str">
        <f t="shared" si="135"/>
        <v>Jeremy Grotendorst</v>
      </c>
      <c r="W244" s="18"/>
      <c r="X244" s="20">
        <f t="shared" si="149"/>
        <v>0.83099999999999996</v>
      </c>
      <c r="Y244" s="10">
        <f t="shared" si="150"/>
        <v>0.96835443037974689</v>
      </c>
      <c r="AA244" t="str">
        <f t="shared" si="137"/>
        <v>Libre</v>
      </c>
      <c r="AB244" t="str">
        <f t="shared" si="138"/>
        <v>Matsers</v>
      </c>
      <c r="AF244" s="22">
        <f t="shared" si="151"/>
        <v>1</v>
      </c>
      <c r="AG244" s="22">
        <f t="shared" si="152"/>
        <v>0</v>
      </c>
      <c r="AH244" s="22">
        <f t="shared" si="153"/>
        <v>0</v>
      </c>
      <c r="AI244">
        <f>VLOOKUP(Y244,'Moy libre'!$B$5:$E$52,3)</f>
        <v>28</v>
      </c>
      <c r="AJ244">
        <f>VLOOKUP(Y244,'Moy libre'!$H$5:$K$52,3)</f>
        <v>28</v>
      </c>
      <c r="AK244">
        <f>VLOOKUP(Y244,'Moy libre'!$N$5:$Q$52,3)</f>
        <v>28</v>
      </c>
      <c r="AL244">
        <f>VLOOKUP(Y244,'Moy libre'!$T$5:$W$52,3)</f>
        <v>28</v>
      </c>
      <c r="AM244">
        <f>VLOOKUP(Y244,'Moy libre'!$Z$5:$AC$52,3)</f>
        <v>28</v>
      </c>
    </row>
    <row r="245" spans="1:39" x14ac:dyDescent="0.25">
      <c r="A245" s="3">
        <v>6552</v>
      </c>
      <c r="B245" s="2" t="s">
        <v>198</v>
      </c>
      <c r="C245" s="1"/>
      <c r="D245" s="1">
        <v>0.45300000000000001</v>
      </c>
      <c r="E245" s="1" t="s">
        <v>38</v>
      </c>
      <c r="F245" s="1">
        <v>15</v>
      </c>
      <c r="G245" s="9">
        <v>0.436</v>
      </c>
      <c r="H245" s="1">
        <v>0.49299999999999999</v>
      </c>
      <c r="I245" s="1">
        <v>0.49299999999999999</v>
      </c>
      <c r="J245" s="1">
        <v>0.49299999999999999</v>
      </c>
      <c r="K245" s="1">
        <v>15</v>
      </c>
      <c r="L245" s="1">
        <v>106</v>
      </c>
      <c r="M245" s="1">
        <v>215</v>
      </c>
      <c r="N245" s="1">
        <v>9</v>
      </c>
      <c r="O245" s="1">
        <v>94</v>
      </c>
      <c r="P245" s="1">
        <v>190</v>
      </c>
      <c r="Q245" s="1">
        <v>7</v>
      </c>
      <c r="R245" s="1">
        <v>200</v>
      </c>
      <c r="S245" s="1">
        <v>405</v>
      </c>
      <c r="T245" s="1">
        <v>16</v>
      </c>
      <c r="U245" s="1">
        <f t="shared" si="134"/>
        <v>6552</v>
      </c>
      <c r="V245" s="1" t="str">
        <f t="shared" si="135"/>
        <v>Henk Jordens</v>
      </c>
      <c r="W245" s="18"/>
      <c r="X245" s="20">
        <f t="shared" si="149"/>
        <v>0.45300000000000001</v>
      </c>
      <c r="Y245" s="10">
        <f t="shared" si="150"/>
        <v>0.49382716049382713</v>
      </c>
      <c r="AA245" t="str">
        <f t="shared" si="137"/>
        <v>Libre</v>
      </c>
      <c r="AB245" t="str">
        <f t="shared" si="138"/>
        <v>Matsers</v>
      </c>
      <c r="AF245" s="22">
        <f t="shared" si="151"/>
        <v>1</v>
      </c>
      <c r="AG245" s="22">
        <f t="shared" si="152"/>
        <v>0</v>
      </c>
      <c r="AH245" s="22">
        <f t="shared" si="153"/>
        <v>0</v>
      </c>
      <c r="AI245">
        <f>VLOOKUP(Y245,'Moy libre'!$B$5:$E$52,3)</f>
        <v>25</v>
      </c>
      <c r="AJ245">
        <f>VLOOKUP(Y245,'Moy libre'!$H$5:$K$52,3)</f>
        <v>20</v>
      </c>
      <c r="AK245">
        <f>VLOOKUP(Y245,'Moy libre'!$N$5:$Q$52,3)</f>
        <v>18</v>
      </c>
      <c r="AL245">
        <f>VLOOKUP(Y245,'Moy libre'!$T$5:$W$52,3)</f>
        <v>15</v>
      </c>
      <c r="AM245">
        <f>VLOOKUP(Y245,'Moy libre'!$Z$5:$AC$52,3)</f>
        <v>15</v>
      </c>
    </row>
    <row r="246" spans="1:39" x14ac:dyDescent="0.25">
      <c r="A246" s="3">
        <v>6546</v>
      </c>
      <c r="B246" s="2" t="s">
        <v>199</v>
      </c>
      <c r="C246" s="1"/>
      <c r="D246" s="1">
        <v>0.55400000000000005</v>
      </c>
      <c r="E246" s="1" t="s">
        <v>38</v>
      </c>
      <c r="F246" s="1">
        <v>25</v>
      </c>
      <c r="G246" s="9">
        <v>0.47299999999999998</v>
      </c>
      <c r="H246" s="1">
        <v>0.48099999999999998</v>
      </c>
      <c r="I246" s="9">
        <v>0.46300000000000002</v>
      </c>
      <c r="J246" s="1">
        <v>0.48099999999999998</v>
      </c>
      <c r="K246" s="1">
        <v>25</v>
      </c>
      <c r="L246" s="1">
        <v>127</v>
      </c>
      <c r="M246" s="1">
        <v>264</v>
      </c>
      <c r="N246" s="1">
        <v>9</v>
      </c>
      <c r="O246" s="1">
        <v>78</v>
      </c>
      <c r="P246" s="1">
        <v>178</v>
      </c>
      <c r="Q246" s="1">
        <v>6</v>
      </c>
      <c r="R246" s="1">
        <v>205</v>
      </c>
      <c r="S246" s="1">
        <v>442</v>
      </c>
      <c r="T246" s="1">
        <v>15</v>
      </c>
      <c r="U246" s="1">
        <f t="shared" si="134"/>
        <v>6546</v>
      </c>
      <c r="V246" s="1" t="str">
        <f t="shared" si="135"/>
        <v>Shirley Liet</v>
      </c>
      <c r="W246" s="18"/>
      <c r="X246" s="20">
        <f t="shared" si="149"/>
        <v>0.55400000000000005</v>
      </c>
      <c r="Y246" s="10">
        <f t="shared" si="150"/>
        <v>0.46380090497737558</v>
      </c>
      <c r="AA246" t="str">
        <f t="shared" si="137"/>
        <v>Libre</v>
      </c>
      <c r="AB246" t="str">
        <f t="shared" si="138"/>
        <v>Matsers</v>
      </c>
      <c r="AF246" s="22">
        <f t="shared" si="151"/>
        <v>0</v>
      </c>
      <c r="AG246" s="22">
        <f t="shared" si="152"/>
        <v>1</v>
      </c>
      <c r="AH246" s="22">
        <f t="shared" si="153"/>
        <v>0</v>
      </c>
      <c r="AI246">
        <f>VLOOKUP(Y246,'Moy libre'!$B$5:$E$52,3)</f>
        <v>25</v>
      </c>
      <c r="AJ246">
        <f>VLOOKUP(Y246,'Moy libre'!$H$5:$K$52,3)</f>
        <v>20</v>
      </c>
      <c r="AK246">
        <f>VLOOKUP(Y246,'Moy libre'!$N$5:$Q$52,3)</f>
        <v>18</v>
      </c>
      <c r="AL246">
        <f>VLOOKUP(Y246,'Moy libre'!$T$5:$W$52,3)</f>
        <v>15</v>
      </c>
      <c r="AM246">
        <f>VLOOKUP(Y246,'Moy libre'!$Z$5:$AC$52,3)</f>
        <v>15</v>
      </c>
    </row>
    <row r="247" spans="1:39" x14ac:dyDescent="0.25">
      <c r="A247" s="3">
        <v>6544</v>
      </c>
      <c r="B247" s="2" t="s">
        <v>213</v>
      </c>
      <c r="C247" s="1"/>
      <c r="D247" s="1">
        <v>0.92900000000000005</v>
      </c>
      <c r="E247" s="1" t="s">
        <v>38</v>
      </c>
      <c r="F247" s="1">
        <v>28</v>
      </c>
      <c r="G247" s="1">
        <v>1.052</v>
      </c>
      <c r="H247" s="9">
        <v>0.76400000000000001</v>
      </c>
      <c r="I247" s="9">
        <v>0.86299999999999999</v>
      </c>
      <c r="J247" s="1">
        <v>1.052</v>
      </c>
      <c r="K247" s="1">
        <v>32</v>
      </c>
      <c r="L247" s="1">
        <v>270</v>
      </c>
      <c r="M247" s="1">
        <v>353</v>
      </c>
      <c r="N247" s="1">
        <v>13</v>
      </c>
      <c r="O247" s="1">
        <v>256</v>
      </c>
      <c r="P247" s="1">
        <v>256</v>
      </c>
      <c r="Q247" s="1">
        <v>9</v>
      </c>
      <c r="R247" s="1">
        <v>526</v>
      </c>
      <c r="S247" s="1">
        <v>609</v>
      </c>
      <c r="T247" s="1">
        <v>22</v>
      </c>
      <c r="U247" s="1">
        <f t="shared" si="134"/>
        <v>6544</v>
      </c>
      <c r="V247" s="1" t="str">
        <f t="shared" si="135"/>
        <v>Bert Imming</v>
      </c>
      <c r="W247" s="18"/>
      <c r="X247" s="20">
        <f t="shared" si="149"/>
        <v>0.92900000000000005</v>
      </c>
      <c r="Y247" s="10">
        <f t="shared" si="150"/>
        <v>0.86371100164203618</v>
      </c>
      <c r="AA247" t="str">
        <f t="shared" si="137"/>
        <v>Libre</v>
      </c>
      <c r="AB247" t="str">
        <f t="shared" si="138"/>
        <v>Matsers</v>
      </c>
      <c r="AF247" s="22">
        <f t="shared" si="151"/>
        <v>0</v>
      </c>
      <c r="AG247" s="22">
        <f t="shared" si="152"/>
        <v>1</v>
      </c>
      <c r="AH247" s="22">
        <f t="shared" si="153"/>
        <v>0</v>
      </c>
      <c r="AI247">
        <f>VLOOKUP(Y247,'Moy libre'!$B$5:$E$52,3)</f>
        <v>25</v>
      </c>
      <c r="AJ247">
        <f>VLOOKUP(Y247,'Moy libre'!$H$5:$K$52,3)</f>
        <v>25</v>
      </c>
      <c r="AK247">
        <f>VLOOKUP(Y247,'Moy libre'!$N$5:$Q$52,3)</f>
        <v>25</v>
      </c>
      <c r="AL247">
        <f>VLOOKUP(Y247,'Moy libre'!$T$5:$W$52,3)</f>
        <v>25</v>
      </c>
      <c r="AM247">
        <f>VLOOKUP(Y247,'Moy libre'!$Z$5:$AC$52,3)</f>
        <v>25</v>
      </c>
    </row>
    <row r="248" spans="1:39" x14ac:dyDescent="0.25">
      <c r="A248" s="3">
        <v>6488</v>
      </c>
      <c r="B248" s="2" t="s">
        <v>214</v>
      </c>
      <c r="C248" s="1"/>
      <c r="D248" s="1">
        <v>0.33200000000000002</v>
      </c>
      <c r="E248" s="1" t="s">
        <v>38</v>
      </c>
      <c r="F248" s="1">
        <v>14</v>
      </c>
      <c r="G248" s="9">
        <v>0.374</v>
      </c>
      <c r="H248" s="1">
        <v>0.39600000000000002</v>
      </c>
      <c r="I248" s="9">
        <v>0.38100000000000001</v>
      </c>
      <c r="J248" s="1">
        <v>0.39600000000000002</v>
      </c>
      <c r="K248" s="1">
        <v>14</v>
      </c>
      <c r="L248" s="1">
        <v>73</v>
      </c>
      <c r="M248" s="1">
        <v>184</v>
      </c>
      <c r="N248" s="1">
        <v>6</v>
      </c>
      <c r="O248" s="1">
        <v>66</v>
      </c>
      <c r="P248" s="1">
        <v>180</v>
      </c>
      <c r="Q248" s="1">
        <v>6</v>
      </c>
      <c r="R248" s="1">
        <v>139</v>
      </c>
      <c r="S248" s="1">
        <v>364</v>
      </c>
      <c r="T248" s="1">
        <v>12</v>
      </c>
      <c r="U248" s="1">
        <f t="shared" si="134"/>
        <v>6488</v>
      </c>
      <c r="V248" s="1" t="str">
        <f t="shared" si="135"/>
        <v>Diana Kapel</v>
      </c>
      <c r="W248" s="18"/>
      <c r="X248" s="20">
        <f t="shared" si="149"/>
        <v>0.33200000000000002</v>
      </c>
      <c r="Y248" s="10">
        <f t="shared" si="150"/>
        <v>0.38186813186813184</v>
      </c>
      <c r="AA248" t="str">
        <f t="shared" si="137"/>
        <v>Libre</v>
      </c>
      <c r="AB248" t="str">
        <f t="shared" si="138"/>
        <v>Matsers</v>
      </c>
      <c r="AF248" s="22">
        <f t="shared" si="151"/>
        <v>1</v>
      </c>
      <c r="AG248" s="22">
        <f t="shared" si="152"/>
        <v>0</v>
      </c>
      <c r="AH248" s="22">
        <f t="shared" si="153"/>
        <v>0</v>
      </c>
      <c r="AI248">
        <f>VLOOKUP(Y248,'Moy libre'!$B$5:$E$52,3)</f>
        <v>25</v>
      </c>
      <c r="AJ248">
        <f>VLOOKUP(Y248,'Moy libre'!$H$5:$K$52,3)</f>
        <v>20</v>
      </c>
      <c r="AK248">
        <f>VLOOKUP(Y248,'Moy libre'!$N$5:$Q$52,3)</f>
        <v>18</v>
      </c>
      <c r="AL248">
        <f>VLOOKUP(Y248,'Moy libre'!$T$5:$W$52,3)</f>
        <v>15</v>
      </c>
      <c r="AM248">
        <f>VLOOKUP(Y248,'Moy libre'!$Z$5:$AC$52,3)</f>
        <v>14</v>
      </c>
    </row>
    <row r="249" spans="1:39" x14ac:dyDescent="0.25">
      <c r="A249" s="3">
        <v>6486</v>
      </c>
      <c r="B249" s="2" t="s">
        <v>215</v>
      </c>
      <c r="C249" s="1"/>
      <c r="D249" s="1">
        <v>0.64</v>
      </c>
      <c r="E249" s="1" t="s">
        <v>38</v>
      </c>
      <c r="F249" s="1">
        <v>25</v>
      </c>
      <c r="G249" s="1">
        <v>0.66400000000000003</v>
      </c>
      <c r="H249" s="9">
        <v>0.63</v>
      </c>
      <c r="I249" s="9">
        <v>0.64200000000000002</v>
      </c>
      <c r="J249" s="1">
        <v>0.66400000000000003</v>
      </c>
      <c r="K249" s="1">
        <v>25</v>
      </c>
      <c r="L249" s="1">
        <v>188</v>
      </c>
      <c r="M249" s="1">
        <v>298</v>
      </c>
      <c r="N249" s="1">
        <v>11</v>
      </c>
      <c r="O249" s="1">
        <v>171</v>
      </c>
      <c r="P249" s="1">
        <v>261</v>
      </c>
      <c r="Q249" s="1">
        <v>9</v>
      </c>
      <c r="R249" s="1">
        <v>359</v>
      </c>
      <c r="S249" s="1">
        <v>559</v>
      </c>
      <c r="T249" s="1">
        <v>20</v>
      </c>
      <c r="U249" s="1">
        <f t="shared" si="134"/>
        <v>6486</v>
      </c>
      <c r="V249" s="1" t="str">
        <f t="shared" si="135"/>
        <v>Els Peters</v>
      </c>
      <c r="W249" s="18"/>
      <c r="X249" s="20">
        <f t="shared" si="149"/>
        <v>0.64</v>
      </c>
      <c r="Y249" s="10">
        <f t="shared" si="150"/>
        <v>0.64221824686940965</v>
      </c>
      <c r="AA249" t="str">
        <f t="shared" si="137"/>
        <v>Libre</v>
      </c>
      <c r="AB249" t="str">
        <f t="shared" si="138"/>
        <v>Matsers</v>
      </c>
      <c r="AF249" s="22">
        <f t="shared" si="151"/>
        <v>1</v>
      </c>
      <c r="AG249" s="22">
        <f t="shared" si="152"/>
        <v>0</v>
      </c>
      <c r="AH249" s="22">
        <f t="shared" si="153"/>
        <v>0</v>
      </c>
      <c r="AI249">
        <f>VLOOKUP(Y249,'Moy libre'!$B$5:$E$52,3)</f>
        <v>25</v>
      </c>
      <c r="AJ249">
        <f>VLOOKUP(Y249,'Moy libre'!$H$5:$K$52,3)</f>
        <v>20</v>
      </c>
      <c r="AK249">
        <f>VLOOKUP(Y249,'Moy libre'!$N$5:$Q$52,3)</f>
        <v>19</v>
      </c>
      <c r="AL249">
        <f>VLOOKUP(Y249,'Moy libre'!$T$5:$W$52,3)</f>
        <v>19</v>
      </c>
      <c r="AM249">
        <f>VLOOKUP(Y249,'Moy libre'!$Z$5:$AC$52,3)</f>
        <v>19</v>
      </c>
    </row>
    <row r="250" spans="1:39" x14ac:dyDescent="0.25">
      <c r="A250" s="3">
        <v>6484</v>
      </c>
      <c r="B250" s="2" t="s">
        <v>216</v>
      </c>
      <c r="C250" s="1"/>
      <c r="D250" s="1">
        <v>1.58</v>
      </c>
      <c r="E250" s="1" t="s">
        <v>38</v>
      </c>
      <c r="F250" s="1">
        <v>48</v>
      </c>
      <c r="G250" s="1">
        <v>1.86</v>
      </c>
      <c r="H250" s="9">
        <v>1.3240000000000001</v>
      </c>
      <c r="I250" s="9">
        <v>1.4770000000000001</v>
      </c>
      <c r="J250" s="1">
        <v>1.86</v>
      </c>
      <c r="K250" s="1">
        <v>57</v>
      </c>
      <c r="L250" s="1">
        <v>343</v>
      </c>
      <c r="M250" s="1">
        <v>259</v>
      </c>
      <c r="N250" s="1">
        <v>9</v>
      </c>
      <c r="O250" s="1">
        <v>260</v>
      </c>
      <c r="P250" s="1">
        <v>149</v>
      </c>
      <c r="Q250" s="1">
        <v>6</v>
      </c>
      <c r="R250" s="1">
        <v>603</v>
      </c>
      <c r="S250" s="1">
        <v>408</v>
      </c>
      <c r="T250" s="1">
        <v>15</v>
      </c>
      <c r="U250" s="1">
        <f t="shared" si="134"/>
        <v>6484</v>
      </c>
      <c r="V250" s="1" t="str">
        <f t="shared" si="135"/>
        <v>Daan Kiezenberg</v>
      </c>
      <c r="W250" s="18"/>
      <c r="X250" s="20">
        <f t="shared" si="149"/>
        <v>1.58</v>
      </c>
      <c r="Y250" s="10">
        <f t="shared" si="150"/>
        <v>1.4779411764705883</v>
      </c>
      <c r="AA250" t="str">
        <f t="shared" si="137"/>
        <v>Libre</v>
      </c>
      <c r="AB250" t="str">
        <f t="shared" si="138"/>
        <v>Matsers</v>
      </c>
      <c r="AF250" s="22">
        <f t="shared" si="151"/>
        <v>0</v>
      </c>
      <c r="AG250" s="22">
        <f t="shared" si="152"/>
        <v>1</v>
      </c>
      <c r="AH250" s="22">
        <f t="shared" si="153"/>
        <v>0</v>
      </c>
      <c r="AI250">
        <f>VLOOKUP(Y250,'Moy libre'!$B$5:$E$52,3)</f>
        <v>45</v>
      </c>
      <c r="AJ250">
        <f>VLOOKUP(Y250,'Moy libre'!$H$5:$K$52,3)</f>
        <v>45</v>
      </c>
      <c r="AK250">
        <f>VLOOKUP(Y250,'Moy libre'!$N$5:$Q$52,3)</f>
        <v>45</v>
      </c>
      <c r="AL250">
        <f>VLOOKUP(Y250,'Moy libre'!$T$5:$W$52,3)</f>
        <v>45</v>
      </c>
      <c r="AM250">
        <f>VLOOKUP(Y250,'Moy libre'!$Z$5:$AC$52,3)</f>
        <v>45</v>
      </c>
    </row>
    <row r="251" spans="1:39" x14ac:dyDescent="0.25">
      <c r="A251" s="3">
        <v>6477</v>
      </c>
      <c r="B251" s="2" t="s">
        <v>200</v>
      </c>
      <c r="C251" s="1"/>
      <c r="D251" s="1">
        <v>0.56699999999999995</v>
      </c>
      <c r="E251" s="1" t="s">
        <v>38</v>
      </c>
      <c r="F251" s="1">
        <v>20</v>
      </c>
      <c r="G251" s="9">
        <v>0.72099999999999997</v>
      </c>
      <c r="H251" s="1">
        <v>0.75600000000000001</v>
      </c>
      <c r="I251" s="9">
        <v>0.74399999999999999</v>
      </c>
      <c r="J251" s="1">
        <v>0.75600000000000001</v>
      </c>
      <c r="K251" s="1">
        <v>22</v>
      </c>
      <c r="L251" s="1">
        <v>183</v>
      </c>
      <c r="M251" s="1">
        <v>242</v>
      </c>
      <c r="N251" s="1">
        <v>9</v>
      </c>
      <c r="O251" s="1">
        <v>172</v>
      </c>
      <c r="P251" s="1">
        <v>235</v>
      </c>
      <c r="Q251" s="1">
        <v>9</v>
      </c>
      <c r="R251" s="1">
        <v>355</v>
      </c>
      <c r="S251" s="1">
        <v>477</v>
      </c>
      <c r="T251" s="1">
        <v>18</v>
      </c>
      <c r="U251" s="1">
        <f t="shared" si="134"/>
        <v>6477</v>
      </c>
      <c r="V251" s="1" t="str">
        <f t="shared" si="135"/>
        <v>Edwin van Hemert</v>
      </c>
      <c r="W251" s="18"/>
      <c r="X251" s="20">
        <f t="shared" si="149"/>
        <v>0.56699999999999995</v>
      </c>
      <c r="Y251" s="10">
        <f t="shared" si="150"/>
        <v>0.74423480083857441</v>
      </c>
      <c r="AA251" t="str">
        <f t="shared" si="137"/>
        <v>Libre</v>
      </c>
      <c r="AB251" t="str">
        <f t="shared" si="138"/>
        <v>Matsers</v>
      </c>
      <c r="AF251" s="22">
        <f t="shared" si="151"/>
        <v>1</v>
      </c>
      <c r="AG251" s="22">
        <f t="shared" si="152"/>
        <v>0</v>
      </c>
      <c r="AH251" s="22">
        <f t="shared" si="153"/>
        <v>0</v>
      </c>
      <c r="AI251">
        <f>VLOOKUP(Y251,'Moy libre'!$B$5:$E$52,3)</f>
        <v>25</v>
      </c>
      <c r="AJ251">
        <f>VLOOKUP(Y251,'Moy libre'!$H$5:$K$52,3)</f>
        <v>22</v>
      </c>
      <c r="AK251">
        <f>VLOOKUP(Y251,'Moy libre'!$N$5:$Q$52,3)</f>
        <v>22</v>
      </c>
      <c r="AL251">
        <f>VLOOKUP(Y251,'Moy libre'!$T$5:$W$52,3)</f>
        <v>22</v>
      </c>
      <c r="AM251">
        <f>VLOOKUP(Y251,'Moy libre'!$Z$5:$AC$52,3)</f>
        <v>22</v>
      </c>
    </row>
    <row r="252" spans="1:39" x14ac:dyDescent="0.25">
      <c r="A252" s="3">
        <v>6441</v>
      </c>
      <c r="B252" s="2" t="s">
        <v>201</v>
      </c>
      <c r="C252" s="1"/>
      <c r="D252" s="1">
        <v>1.425</v>
      </c>
      <c r="E252" s="1" t="s">
        <v>38</v>
      </c>
      <c r="F252" s="1">
        <v>45</v>
      </c>
      <c r="G252" s="9">
        <v>1.2070000000000001</v>
      </c>
      <c r="H252" s="9">
        <v>1.2749999999999999</v>
      </c>
      <c r="I252" s="1">
        <v>1.2769999999999999</v>
      </c>
      <c r="J252" s="1">
        <v>1.2769999999999999</v>
      </c>
      <c r="K252" s="1">
        <v>38</v>
      </c>
      <c r="L252" s="1">
        <v>357</v>
      </c>
      <c r="M252" s="1">
        <v>280</v>
      </c>
      <c r="N252" s="1">
        <v>10</v>
      </c>
      <c r="O252" s="1">
        <v>204</v>
      </c>
      <c r="P252" s="1">
        <v>159</v>
      </c>
      <c r="Q252" s="1">
        <v>6</v>
      </c>
      <c r="R252" s="1">
        <v>561</v>
      </c>
      <c r="S252" s="1">
        <v>439</v>
      </c>
      <c r="T252" s="1">
        <v>16</v>
      </c>
      <c r="U252" s="1">
        <f t="shared" si="134"/>
        <v>6441</v>
      </c>
      <c r="V252" s="1" t="str">
        <f t="shared" si="135"/>
        <v>Willem Derks</v>
      </c>
      <c r="W252" s="18"/>
      <c r="X252" s="20">
        <f t="shared" si="149"/>
        <v>1.425</v>
      </c>
      <c r="Y252" s="10">
        <f t="shared" si="150"/>
        <v>1.2779043280182232</v>
      </c>
      <c r="AA252" t="str">
        <f t="shared" si="137"/>
        <v>Libre</v>
      </c>
      <c r="AB252" t="str">
        <f t="shared" si="138"/>
        <v>Matsers</v>
      </c>
      <c r="AF252" s="22">
        <f t="shared" si="151"/>
        <v>0</v>
      </c>
      <c r="AG252" s="22">
        <f t="shared" si="152"/>
        <v>1</v>
      </c>
      <c r="AH252" s="22">
        <f t="shared" si="153"/>
        <v>0</v>
      </c>
      <c r="AI252">
        <f>VLOOKUP(Y252,'Moy libre'!$B$5:$E$52,3)</f>
        <v>38</v>
      </c>
      <c r="AJ252">
        <f>VLOOKUP(Y252,'Moy libre'!$H$5:$K$52,3)</f>
        <v>38</v>
      </c>
      <c r="AK252">
        <f>VLOOKUP(Y252,'Moy libre'!$N$5:$Q$52,3)</f>
        <v>38</v>
      </c>
      <c r="AL252">
        <f>VLOOKUP(Y252,'Moy libre'!$T$5:$W$52,3)</f>
        <v>38</v>
      </c>
      <c r="AM252">
        <f>VLOOKUP(Y252,'Moy libre'!$Z$5:$AC$52,3)</f>
        <v>38</v>
      </c>
    </row>
    <row r="253" spans="1:39" x14ac:dyDescent="0.25">
      <c r="A253" s="3">
        <v>6437</v>
      </c>
      <c r="B253" s="2" t="s">
        <v>217</v>
      </c>
      <c r="C253" s="1"/>
      <c r="D253" s="1">
        <v>1.756</v>
      </c>
      <c r="E253" s="1" t="s">
        <v>38</v>
      </c>
      <c r="F253" s="1">
        <v>54</v>
      </c>
      <c r="G253" s="1">
        <v>1.7290000000000001</v>
      </c>
      <c r="H253" s="9">
        <v>1.6459999999999999</v>
      </c>
      <c r="I253" s="9">
        <v>1.667</v>
      </c>
      <c r="J253" s="1">
        <v>1.7290000000000001</v>
      </c>
      <c r="K253" s="1">
        <v>54</v>
      </c>
      <c r="L253" s="1">
        <v>382</v>
      </c>
      <c r="M253" s="1">
        <v>232</v>
      </c>
      <c r="N253" s="1">
        <v>8</v>
      </c>
      <c r="O253" s="1">
        <v>305</v>
      </c>
      <c r="P253" s="1">
        <v>180</v>
      </c>
      <c r="Q253" s="1">
        <v>7</v>
      </c>
      <c r="R253" s="1">
        <v>687</v>
      </c>
      <c r="S253" s="1">
        <v>412</v>
      </c>
      <c r="T253" s="1">
        <v>15</v>
      </c>
      <c r="U253" s="1">
        <f t="shared" si="134"/>
        <v>6437</v>
      </c>
      <c r="V253" s="1" t="str">
        <f t="shared" si="135"/>
        <v>Wim Hieltjes</v>
      </c>
      <c r="W253" s="18"/>
      <c r="X253" s="20">
        <f t="shared" si="149"/>
        <v>1.756</v>
      </c>
      <c r="Y253" s="10">
        <f t="shared" si="150"/>
        <v>1.6674757281553398</v>
      </c>
      <c r="AA253" t="str">
        <f t="shared" si="137"/>
        <v>Libre</v>
      </c>
      <c r="AB253" t="str">
        <f t="shared" si="138"/>
        <v>Matsers</v>
      </c>
      <c r="AF253" s="22">
        <f t="shared" si="151"/>
        <v>0</v>
      </c>
      <c r="AG253" s="22">
        <f t="shared" si="152"/>
        <v>1</v>
      </c>
      <c r="AH253" s="22">
        <f t="shared" si="153"/>
        <v>0</v>
      </c>
      <c r="AI253">
        <f>VLOOKUP(Y253,'Moy libre'!$B$5:$E$52,3)</f>
        <v>51</v>
      </c>
      <c r="AJ253">
        <f>VLOOKUP(Y253,'Moy libre'!$H$5:$K$52,3)</f>
        <v>51</v>
      </c>
      <c r="AK253">
        <f>VLOOKUP(Y253,'Moy libre'!$N$5:$Q$52,3)</f>
        <v>51</v>
      </c>
      <c r="AL253">
        <f>VLOOKUP(Y253,'Moy libre'!$T$5:$W$52,3)</f>
        <v>51</v>
      </c>
      <c r="AM253">
        <f>VLOOKUP(Y253,'Moy libre'!$Z$5:$AC$52,3)</f>
        <v>51</v>
      </c>
    </row>
    <row r="254" spans="1:39" x14ac:dyDescent="0.25">
      <c r="A254" s="3">
        <v>6436</v>
      </c>
      <c r="B254" s="2" t="s">
        <v>218</v>
      </c>
      <c r="C254" s="1"/>
      <c r="D254" s="1">
        <v>0.57299999999999995</v>
      </c>
      <c r="E254" s="1" t="s">
        <v>38</v>
      </c>
      <c r="F254" s="1">
        <v>16</v>
      </c>
      <c r="G254" s="9">
        <v>0.495</v>
      </c>
      <c r="H254" s="1">
        <v>0.57399999999999995</v>
      </c>
      <c r="I254" s="9">
        <v>0.54800000000000004</v>
      </c>
      <c r="J254" s="1">
        <v>0.57399999999999995</v>
      </c>
      <c r="K254" s="1">
        <v>16</v>
      </c>
      <c r="L254" s="1">
        <v>182</v>
      </c>
      <c r="M254" s="1">
        <v>317</v>
      </c>
      <c r="N254" s="1">
        <v>12</v>
      </c>
      <c r="O254" s="1">
        <v>68</v>
      </c>
      <c r="P254" s="1">
        <v>139</v>
      </c>
      <c r="Q254" s="1">
        <v>6</v>
      </c>
      <c r="R254" s="1">
        <v>250</v>
      </c>
      <c r="S254" s="1">
        <v>456</v>
      </c>
      <c r="T254" s="1">
        <v>18</v>
      </c>
      <c r="U254" s="1">
        <f t="shared" si="134"/>
        <v>6436</v>
      </c>
      <c r="V254" s="1" t="str">
        <f t="shared" si="135"/>
        <v>Bram Roks</v>
      </c>
      <c r="W254" s="18"/>
      <c r="X254" s="20">
        <f t="shared" si="149"/>
        <v>0.57299999999999995</v>
      </c>
      <c r="Y254" s="10">
        <f t="shared" si="150"/>
        <v>0.54824561403508776</v>
      </c>
      <c r="AA254" t="str">
        <f t="shared" si="137"/>
        <v>Libre</v>
      </c>
      <c r="AB254" t="str">
        <f t="shared" si="138"/>
        <v>Matsers</v>
      </c>
      <c r="AF254" s="22">
        <f t="shared" si="151"/>
        <v>0</v>
      </c>
      <c r="AG254" s="22">
        <f t="shared" si="152"/>
        <v>1</v>
      </c>
      <c r="AH254" s="22">
        <f t="shared" si="153"/>
        <v>0</v>
      </c>
      <c r="AI254">
        <f>VLOOKUP(Y254,'Moy libre'!$B$5:$E$52,3)</f>
        <v>25</v>
      </c>
      <c r="AJ254">
        <f>VLOOKUP(Y254,'Moy libre'!$H$5:$K$52,3)</f>
        <v>20</v>
      </c>
      <c r="AK254">
        <f>VLOOKUP(Y254,'Moy libre'!$N$5:$Q$52,3)</f>
        <v>18</v>
      </c>
      <c r="AL254">
        <f>VLOOKUP(Y254,'Moy libre'!$T$5:$W$52,3)</f>
        <v>16</v>
      </c>
      <c r="AM254">
        <f>VLOOKUP(Y254,'Moy libre'!$Z$5:$AC$52,3)</f>
        <v>16</v>
      </c>
    </row>
    <row r="255" spans="1:39" x14ac:dyDescent="0.25">
      <c r="A255" s="3">
        <v>6435</v>
      </c>
      <c r="B255" s="2" t="s">
        <v>219</v>
      </c>
      <c r="C255" s="1"/>
      <c r="D255" s="1">
        <v>1.2929999999999999</v>
      </c>
      <c r="E255" s="1" t="s">
        <v>38</v>
      </c>
      <c r="F255" s="1">
        <v>38</v>
      </c>
      <c r="G255" s="1">
        <v>1.4079999999999999</v>
      </c>
      <c r="H255" s="9">
        <v>1.2669999999999999</v>
      </c>
      <c r="I255" s="9">
        <v>1.29</v>
      </c>
      <c r="J255" s="1">
        <v>1.4079999999999999</v>
      </c>
      <c r="K255" s="1">
        <v>45</v>
      </c>
      <c r="L255" s="1">
        <v>427</v>
      </c>
      <c r="M255" s="1">
        <v>337</v>
      </c>
      <c r="N255" s="1">
        <v>13</v>
      </c>
      <c r="O255" s="1">
        <v>345</v>
      </c>
      <c r="P255" s="1">
        <v>261</v>
      </c>
      <c r="Q255" s="1">
        <v>10</v>
      </c>
      <c r="R255" s="1">
        <v>772</v>
      </c>
      <c r="S255" s="1">
        <v>598</v>
      </c>
      <c r="T255" s="1">
        <v>23</v>
      </c>
      <c r="U255" s="1">
        <f t="shared" si="134"/>
        <v>6435</v>
      </c>
      <c r="V255" s="1" t="str">
        <f t="shared" si="135"/>
        <v>Jermain Grolle</v>
      </c>
      <c r="W255" s="18"/>
      <c r="X255" s="20">
        <f t="shared" si="149"/>
        <v>1.2929999999999999</v>
      </c>
      <c r="Y255" s="10">
        <f t="shared" si="150"/>
        <v>1.2909698996655519</v>
      </c>
      <c r="AA255" t="str">
        <f t="shared" si="137"/>
        <v>Libre</v>
      </c>
      <c r="AB255" t="str">
        <f t="shared" si="138"/>
        <v>Matsers</v>
      </c>
      <c r="AF255" s="22">
        <f t="shared" si="151"/>
        <v>0</v>
      </c>
      <c r="AG255" s="22">
        <f t="shared" si="152"/>
        <v>1</v>
      </c>
      <c r="AH255" s="22">
        <f t="shared" si="153"/>
        <v>0</v>
      </c>
      <c r="AI255">
        <f>VLOOKUP(Y255,'Moy libre'!$B$5:$E$52,3)</f>
        <v>38</v>
      </c>
      <c r="AJ255">
        <f>VLOOKUP(Y255,'Moy libre'!$H$5:$K$52,3)</f>
        <v>38</v>
      </c>
      <c r="AK255">
        <f>VLOOKUP(Y255,'Moy libre'!$N$5:$Q$52,3)</f>
        <v>38</v>
      </c>
      <c r="AL255">
        <f>VLOOKUP(Y255,'Moy libre'!$T$5:$W$52,3)</f>
        <v>38</v>
      </c>
      <c r="AM255">
        <f>VLOOKUP(Y255,'Moy libre'!$Z$5:$AC$52,3)</f>
        <v>38</v>
      </c>
    </row>
    <row r="256" spans="1:39" x14ac:dyDescent="0.25">
      <c r="A256" s="3">
        <v>6434</v>
      </c>
      <c r="B256" s="2" t="s">
        <v>202</v>
      </c>
      <c r="C256" s="1"/>
      <c r="D256" s="1">
        <v>1.1719999999999999</v>
      </c>
      <c r="E256" s="1" t="s">
        <v>38</v>
      </c>
      <c r="F256" s="1">
        <v>35</v>
      </c>
      <c r="G256" s="9">
        <v>1.175</v>
      </c>
      <c r="H256" s="1">
        <v>1.1759999999999999</v>
      </c>
      <c r="I256" s="9">
        <v>1.1559999999999999</v>
      </c>
      <c r="J256" s="1">
        <v>1.1759999999999999</v>
      </c>
      <c r="K256" s="1">
        <v>35</v>
      </c>
      <c r="L256" s="1">
        <v>366</v>
      </c>
      <c r="M256" s="1">
        <v>311</v>
      </c>
      <c r="N256" s="1">
        <v>12</v>
      </c>
      <c r="O256" s="1">
        <v>286</v>
      </c>
      <c r="P256" s="1">
        <v>253</v>
      </c>
      <c r="Q256" s="1">
        <v>9</v>
      </c>
      <c r="R256" s="1">
        <v>652</v>
      </c>
      <c r="S256" s="1">
        <v>564</v>
      </c>
      <c r="T256" s="1">
        <v>21</v>
      </c>
      <c r="U256" s="1">
        <f t="shared" si="134"/>
        <v>6434</v>
      </c>
      <c r="V256" s="1" t="str">
        <f t="shared" si="135"/>
        <v>Daniel Jordens</v>
      </c>
      <c r="W256" s="18"/>
      <c r="X256" s="20">
        <f t="shared" si="149"/>
        <v>1.1719999999999999</v>
      </c>
      <c r="Y256" s="10">
        <f t="shared" si="150"/>
        <v>1.1560283687943262</v>
      </c>
      <c r="AA256" t="str">
        <f t="shared" si="137"/>
        <v>Libre</v>
      </c>
      <c r="AB256" t="str">
        <f t="shared" si="138"/>
        <v>Matsers</v>
      </c>
      <c r="AF256" s="22">
        <f t="shared" si="151"/>
        <v>0</v>
      </c>
      <c r="AG256" s="22">
        <f t="shared" si="152"/>
        <v>1</v>
      </c>
      <c r="AH256" s="22">
        <f t="shared" si="153"/>
        <v>0</v>
      </c>
      <c r="AI256">
        <f>VLOOKUP(Y256,'Moy libre'!$B$5:$E$52,3)</f>
        <v>35</v>
      </c>
      <c r="AJ256">
        <f>VLOOKUP(Y256,'Moy libre'!$H$5:$K$52,3)</f>
        <v>35</v>
      </c>
      <c r="AK256">
        <f>VLOOKUP(Y256,'Moy libre'!$N$5:$Q$52,3)</f>
        <v>35</v>
      </c>
      <c r="AL256">
        <f>VLOOKUP(Y256,'Moy libre'!$T$5:$W$52,3)</f>
        <v>35</v>
      </c>
      <c r="AM256">
        <f>VLOOKUP(Y256,'Moy libre'!$Z$5:$AC$52,3)</f>
        <v>35</v>
      </c>
    </row>
    <row r="257" spans="1:39" x14ac:dyDescent="0.25">
      <c r="A257" s="3">
        <v>6432</v>
      </c>
      <c r="B257" s="2" t="s">
        <v>220</v>
      </c>
      <c r="C257" s="1"/>
      <c r="D257" s="1">
        <v>0.58099999999999996</v>
      </c>
      <c r="E257" s="1" t="s">
        <v>38</v>
      </c>
      <c r="F257" s="1">
        <v>16</v>
      </c>
      <c r="G257" s="1">
        <v>0.57399999999999995</v>
      </c>
      <c r="H257" s="9">
        <v>0.46</v>
      </c>
      <c r="I257" s="9">
        <v>0.50900000000000001</v>
      </c>
      <c r="J257" s="1">
        <v>0.57399999999999995</v>
      </c>
      <c r="K257" s="1">
        <v>16</v>
      </c>
      <c r="L257" s="1">
        <v>75</v>
      </c>
      <c r="M257" s="1">
        <v>163</v>
      </c>
      <c r="N257" s="1">
        <v>6</v>
      </c>
      <c r="O257" s="1">
        <v>30</v>
      </c>
      <c r="P257" s="1">
        <v>43</v>
      </c>
      <c r="Q257" s="1">
        <v>2</v>
      </c>
      <c r="R257" s="1">
        <v>105</v>
      </c>
      <c r="S257" s="1">
        <v>206</v>
      </c>
      <c r="T257" s="1">
        <v>8</v>
      </c>
      <c r="U257" s="1">
        <f t="shared" si="134"/>
        <v>6432</v>
      </c>
      <c r="V257" s="1" t="str">
        <f t="shared" si="135"/>
        <v>Sjaak van de Bussche</v>
      </c>
      <c r="W257" s="18"/>
      <c r="X257" s="20">
        <f t="shared" si="149"/>
        <v>0.58099999999999996</v>
      </c>
      <c r="Y257" s="10">
        <f t="shared" si="150"/>
        <v>0.50970873786407767</v>
      </c>
      <c r="AA257" t="str">
        <f t="shared" si="137"/>
        <v>Libre</v>
      </c>
      <c r="AB257" t="str">
        <f t="shared" si="138"/>
        <v>Matsers</v>
      </c>
      <c r="AF257" s="22">
        <f t="shared" si="151"/>
        <v>0</v>
      </c>
      <c r="AG257" s="22">
        <f t="shared" si="152"/>
        <v>1</v>
      </c>
      <c r="AH257" s="22">
        <f t="shared" si="153"/>
        <v>0</v>
      </c>
      <c r="AI257">
        <f>VLOOKUP(Y257,'Moy libre'!$B$5:$E$52,3)</f>
        <v>25</v>
      </c>
      <c r="AJ257">
        <f>VLOOKUP(Y257,'Moy libre'!$H$5:$K$52,3)</f>
        <v>20</v>
      </c>
      <c r="AK257">
        <f>VLOOKUP(Y257,'Moy libre'!$N$5:$Q$52,3)</f>
        <v>18</v>
      </c>
      <c r="AL257">
        <f>VLOOKUP(Y257,'Moy libre'!$T$5:$W$52,3)</f>
        <v>16</v>
      </c>
      <c r="AM257">
        <f>VLOOKUP(Y257,'Moy libre'!$Z$5:$AC$52,3)</f>
        <v>16</v>
      </c>
    </row>
    <row r="258" spans="1:39" x14ac:dyDescent="0.25">
      <c r="A258" s="3">
        <v>6418</v>
      </c>
      <c r="B258" s="2" t="s">
        <v>221</v>
      </c>
      <c r="C258" s="1"/>
      <c r="D258" s="1">
        <v>1.194</v>
      </c>
      <c r="E258" s="1" t="s">
        <v>38</v>
      </c>
      <c r="F258" s="1">
        <v>35</v>
      </c>
      <c r="G258" s="9">
        <v>1.077</v>
      </c>
      <c r="H258" s="1">
        <v>1.5309999999999999</v>
      </c>
      <c r="I258" s="9">
        <v>1.371</v>
      </c>
      <c r="J258" s="1">
        <v>1.5309999999999999</v>
      </c>
      <c r="K258" s="1">
        <v>48</v>
      </c>
      <c r="L258" s="1">
        <v>504</v>
      </c>
      <c r="M258" s="1">
        <v>329</v>
      </c>
      <c r="N258" s="1">
        <v>14</v>
      </c>
      <c r="O258" s="1">
        <v>393</v>
      </c>
      <c r="P258" s="1">
        <v>325</v>
      </c>
      <c r="Q258" s="1">
        <v>11</v>
      </c>
      <c r="R258" s="1">
        <v>897</v>
      </c>
      <c r="S258" s="1">
        <v>654</v>
      </c>
      <c r="T258" s="1">
        <v>25</v>
      </c>
      <c r="U258" s="1">
        <f t="shared" si="134"/>
        <v>6418</v>
      </c>
      <c r="V258" s="1" t="str">
        <f t="shared" si="135"/>
        <v>Arno Campschroer</v>
      </c>
      <c r="W258" s="18"/>
      <c r="X258" s="20">
        <f t="shared" si="149"/>
        <v>1.194</v>
      </c>
      <c r="Y258" s="10">
        <f t="shared" si="150"/>
        <v>1.371559633027523</v>
      </c>
      <c r="AA258" t="str">
        <f t="shared" si="137"/>
        <v>Libre</v>
      </c>
      <c r="AB258" t="str">
        <f t="shared" si="138"/>
        <v>Matsers</v>
      </c>
      <c r="AF258" s="22">
        <f t="shared" si="151"/>
        <v>1</v>
      </c>
      <c r="AG258" s="22">
        <f t="shared" si="152"/>
        <v>0</v>
      </c>
      <c r="AH258" s="22">
        <f t="shared" si="153"/>
        <v>0</v>
      </c>
      <c r="AI258">
        <f>VLOOKUP(Y258,'Moy libre'!$B$5:$E$52,3)</f>
        <v>41</v>
      </c>
      <c r="AJ258">
        <f>VLOOKUP(Y258,'Moy libre'!$H$5:$K$52,3)</f>
        <v>41</v>
      </c>
      <c r="AK258">
        <f>VLOOKUP(Y258,'Moy libre'!$N$5:$Q$52,3)</f>
        <v>41</v>
      </c>
      <c r="AL258">
        <f>VLOOKUP(Y258,'Moy libre'!$T$5:$W$52,3)</f>
        <v>41</v>
      </c>
      <c r="AM258">
        <f>VLOOKUP(Y258,'Moy libre'!$Z$5:$AC$52,3)</f>
        <v>41</v>
      </c>
    </row>
    <row r="259" spans="1:39" x14ac:dyDescent="0.25">
      <c r="A259" s="3">
        <v>6417</v>
      </c>
      <c r="B259" s="2" t="s">
        <v>205</v>
      </c>
      <c r="C259" s="1"/>
      <c r="D259" s="1">
        <v>1.1519999999999999</v>
      </c>
      <c r="E259" s="1" t="s">
        <v>38</v>
      </c>
      <c r="F259" s="1">
        <v>35</v>
      </c>
      <c r="G259" s="1">
        <v>1.06</v>
      </c>
      <c r="H259" s="9">
        <v>0</v>
      </c>
      <c r="I259" s="9">
        <v>0</v>
      </c>
      <c r="J259" s="1">
        <v>1.06</v>
      </c>
      <c r="K259" s="1">
        <v>32</v>
      </c>
      <c r="L259" s="1">
        <v>35</v>
      </c>
      <c r="M259" s="1">
        <v>31</v>
      </c>
      <c r="N259" s="1">
        <v>1</v>
      </c>
      <c r="O259" s="1">
        <v>70</v>
      </c>
      <c r="P259" s="1">
        <v>68</v>
      </c>
      <c r="Q259" s="1">
        <v>2</v>
      </c>
      <c r="R259" s="1">
        <v>105</v>
      </c>
      <c r="S259" s="1">
        <v>99</v>
      </c>
      <c r="T259" s="1">
        <v>3</v>
      </c>
      <c r="U259" s="1">
        <f t="shared" si="134"/>
        <v>6417</v>
      </c>
      <c r="V259" s="1" t="str">
        <f t="shared" si="135"/>
        <v>Antoine Matser</v>
      </c>
      <c r="W259" s="18"/>
      <c r="X259" s="20">
        <f t="shared" si="149"/>
        <v>1.1519999999999999</v>
      </c>
      <c r="Y259" s="10">
        <f t="shared" si="150"/>
        <v>1.0606060606060606</v>
      </c>
      <c r="AA259" t="str">
        <f t="shared" si="137"/>
        <v>Libre</v>
      </c>
      <c r="AB259" t="str">
        <f t="shared" si="138"/>
        <v>Matsers</v>
      </c>
      <c r="AF259" s="22">
        <f t="shared" si="151"/>
        <v>0</v>
      </c>
      <c r="AG259" s="22">
        <f t="shared" si="152"/>
        <v>1</v>
      </c>
      <c r="AH259" s="22">
        <f t="shared" si="153"/>
        <v>0</v>
      </c>
      <c r="AI259">
        <f>VLOOKUP(Y259,'Moy libre'!$B$5:$E$52,3)</f>
        <v>32</v>
      </c>
      <c r="AJ259">
        <f>VLOOKUP(Y259,'Moy libre'!$H$5:$K$52,3)</f>
        <v>32</v>
      </c>
      <c r="AK259">
        <f>VLOOKUP(Y259,'Moy libre'!$N$5:$Q$52,3)</f>
        <v>32</v>
      </c>
      <c r="AL259">
        <f>VLOOKUP(Y259,'Moy libre'!$T$5:$W$52,3)</f>
        <v>32</v>
      </c>
      <c r="AM259">
        <f>VLOOKUP(Y259,'Moy libre'!$Z$5:$AC$52,3)</f>
        <v>32</v>
      </c>
    </row>
    <row r="260" spans="1:39" x14ac:dyDescent="0.25">
      <c r="A260" s="3">
        <v>6414</v>
      </c>
      <c r="B260" s="2" t="s">
        <v>222</v>
      </c>
      <c r="C260" s="1"/>
      <c r="D260" s="1">
        <v>1.073</v>
      </c>
      <c r="E260" s="1" t="s">
        <v>38</v>
      </c>
      <c r="F260" s="1">
        <v>32</v>
      </c>
      <c r="G260" s="1">
        <v>1.169</v>
      </c>
      <c r="H260" s="9">
        <v>1.081</v>
      </c>
      <c r="I260" s="9">
        <v>1.1160000000000001</v>
      </c>
      <c r="J260" s="1">
        <v>1.169</v>
      </c>
      <c r="K260" s="1">
        <v>35</v>
      </c>
      <c r="L260" s="1">
        <v>306</v>
      </c>
      <c r="M260" s="1">
        <v>283</v>
      </c>
      <c r="N260" s="1">
        <v>11</v>
      </c>
      <c r="O260" s="1">
        <v>289</v>
      </c>
      <c r="P260" s="1">
        <v>250</v>
      </c>
      <c r="Q260" s="1">
        <v>10</v>
      </c>
      <c r="R260" s="1">
        <v>595</v>
      </c>
      <c r="S260" s="1">
        <v>533</v>
      </c>
      <c r="T260" s="1">
        <v>21</v>
      </c>
      <c r="U260" s="1">
        <f t="shared" si="134"/>
        <v>6414</v>
      </c>
      <c r="V260" s="1" t="str">
        <f t="shared" si="135"/>
        <v>Eddy Grotendorst</v>
      </c>
      <c r="W260" s="18"/>
      <c r="X260" s="20">
        <f t="shared" si="149"/>
        <v>1.073</v>
      </c>
      <c r="Y260" s="10">
        <f t="shared" si="150"/>
        <v>1.1163227016885553</v>
      </c>
      <c r="AA260" t="str">
        <f t="shared" si="137"/>
        <v>Libre</v>
      </c>
      <c r="AB260" t="str">
        <f t="shared" si="138"/>
        <v>Matsers</v>
      </c>
      <c r="AF260" s="22">
        <f t="shared" si="151"/>
        <v>1</v>
      </c>
      <c r="AG260" s="22">
        <f t="shared" si="152"/>
        <v>0</v>
      </c>
      <c r="AH260" s="22">
        <f t="shared" si="153"/>
        <v>0</v>
      </c>
      <c r="AI260">
        <f>VLOOKUP(Y260,'Moy libre'!$B$5:$E$52,3)</f>
        <v>35</v>
      </c>
      <c r="AJ260">
        <f>VLOOKUP(Y260,'Moy libre'!$H$5:$K$52,3)</f>
        <v>35</v>
      </c>
      <c r="AK260">
        <f>VLOOKUP(Y260,'Moy libre'!$N$5:$Q$52,3)</f>
        <v>35</v>
      </c>
      <c r="AL260">
        <f>VLOOKUP(Y260,'Moy libre'!$T$5:$W$52,3)</f>
        <v>35</v>
      </c>
      <c r="AM260">
        <f>VLOOKUP(Y260,'Moy libre'!$Z$5:$AC$52,3)</f>
        <v>35</v>
      </c>
    </row>
    <row r="261" spans="1:39" x14ac:dyDescent="0.25">
      <c r="A261" s="3">
        <v>6413</v>
      </c>
      <c r="B261" s="2" t="s">
        <v>223</v>
      </c>
      <c r="C261" s="1"/>
      <c r="D261" s="1">
        <v>1.383</v>
      </c>
      <c r="E261" s="1" t="s">
        <v>38</v>
      </c>
      <c r="F261" s="1">
        <v>41</v>
      </c>
      <c r="G261" s="9">
        <v>1.373</v>
      </c>
      <c r="H261" s="1">
        <v>1.552</v>
      </c>
      <c r="I261" s="9">
        <v>1.417</v>
      </c>
      <c r="J261" s="1">
        <v>1.552</v>
      </c>
      <c r="K261" s="1">
        <v>48</v>
      </c>
      <c r="L261" s="1">
        <v>295</v>
      </c>
      <c r="M261" s="1">
        <v>190</v>
      </c>
      <c r="N261" s="1">
        <v>8</v>
      </c>
      <c r="O261" s="1">
        <v>235</v>
      </c>
      <c r="P261" s="1">
        <v>184</v>
      </c>
      <c r="Q261" s="1">
        <v>6</v>
      </c>
      <c r="R261" s="1">
        <v>530</v>
      </c>
      <c r="S261" s="1">
        <v>374</v>
      </c>
      <c r="T261" s="1">
        <v>14</v>
      </c>
      <c r="U261" s="1">
        <f t="shared" si="134"/>
        <v>6413</v>
      </c>
      <c r="V261" s="1" t="str">
        <f t="shared" si="135"/>
        <v>Rene de Geest</v>
      </c>
      <c r="W261" s="18"/>
      <c r="X261" s="20">
        <f t="shared" si="149"/>
        <v>1.383</v>
      </c>
      <c r="Y261" s="10">
        <f t="shared" si="150"/>
        <v>1.4171122994652405</v>
      </c>
      <c r="AA261" t="str">
        <f t="shared" si="137"/>
        <v>Libre</v>
      </c>
      <c r="AB261" t="str">
        <f t="shared" si="138"/>
        <v>Matsers</v>
      </c>
      <c r="AF261" s="22">
        <f t="shared" si="151"/>
        <v>1</v>
      </c>
      <c r="AG261" s="22">
        <f t="shared" si="152"/>
        <v>0</v>
      </c>
      <c r="AH261" s="22">
        <f t="shared" si="153"/>
        <v>0</v>
      </c>
      <c r="AI261">
        <f>VLOOKUP(Y261,'Moy libre'!$B$5:$E$52,3)</f>
        <v>45</v>
      </c>
      <c r="AJ261">
        <f>VLOOKUP(Y261,'Moy libre'!$H$5:$K$52,3)</f>
        <v>45</v>
      </c>
      <c r="AK261">
        <f>VLOOKUP(Y261,'Moy libre'!$N$5:$Q$52,3)</f>
        <v>45</v>
      </c>
      <c r="AL261">
        <f>VLOOKUP(Y261,'Moy libre'!$T$5:$W$52,3)</f>
        <v>45</v>
      </c>
      <c r="AM261">
        <f>VLOOKUP(Y261,'Moy libre'!$Z$5:$AC$52,3)</f>
        <v>45</v>
      </c>
    </row>
    <row r="262" spans="1:39" x14ac:dyDescent="0.25">
      <c r="A262" s="3">
        <v>6412</v>
      </c>
      <c r="B262" s="2" t="s">
        <v>207</v>
      </c>
      <c r="C262" s="1"/>
      <c r="D262" s="1">
        <v>0.434</v>
      </c>
      <c r="E262" s="1" t="s">
        <v>38</v>
      </c>
      <c r="F262" s="1">
        <v>25</v>
      </c>
      <c r="G262" s="9">
        <v>0.58799999999999997</v>
      </c>
      <c r="H262" s="9">
        <v>0.628</v>
      </c>
      <c r="I262" s="1">
        <v>0.67600000000000005</v>
      </c>
      <c r="J262" s="1">
        <v>0.67600000000000005</v>
      </c>
      <c r="K262" s="1">
        <v>25</v>
      </c>
      <c r="L262" s="1">
        <v>152</v>
      </c>
      <c r="M262" s="1">
        <v>242</v>
      </c>
      <c r="N262" s="1">
        <v>8</v>
      </c>
      <c r="O262" s="1">
        <v>170</v>
      </c>
      <c r="P262" s="1">
        <v>234</v>
      </c>
      <c r="Q262" s="1">
        <v>8</v>
      </c>
      <c r="R262" s="1">
        <v>322</v>
      </c>
      <c r="S262" s="1">
        <v>476</v>
      </c>
      <c r="T262" s="1">
        <v>16</v>
      </c>
      <c r="U262" s="1">
        <f t="shared" si="134"/>
        <v>6412</v>
      </c>
      <c r="V262" s="1" t="str">
        <f t="shared" si="135"/>
        <v>Jelle Liet</v>
      </c>
      <c r="W262" s="18"/>
      <c r="X262" s="20">
        <f t="shared" si="149"/>
        <v>0.434</v>
      </c>
      <c r="Y262" s="10">
        <f t="shared" si="150"/>
        <v>0.67647058823529416</v>
      </c>
      <c r="AA262" t="str">
        <f t="shared" si="137"/>
        <v>Libre</v>
      </c>
      <c r="AB262" t="str">
        <f t="shared" si="138"/>
        <v>Matsers</v>
      </c>
      <c r="AF262" s="22">
        <f t="shared" si="151"/>
        <v>1</v>
      </c>
      <c r="AG262" s="22">
        <f t="shared" si="152"/>
        <v>0</v>
      </c>
      <c r="AH262" s="22">
        <f t="shared" si="153"/>
        <v>0</v>
      </c>
      <c r="AI262">
        <f>VLOOKUP(Y262,'Moy libre'!$B$5:$E$52,3)</f>
        <v>25</v>
      </c>
      <c r="AJ262">
        <f>VLOOKUP(Y262,'Moy libre'!$H$5:$K$52,3)</f>
        <v>20</v>
      </c>
      <c r="AK262">
        <f>VLOOKUP(Y262,'Moy libre'!$N$5:$Q$52,3)</f>
        <v>19</v>
      </c>
      <c r="AL262">
        <f>VLOOKUP(Y262,'Moy libre'!$T$5:$W$52,3)</f>
        <v>19</v>
      </c>
      <c r="AM262">
        <f>VLOOKUP(Y262,'Moy libre'!$Z$5:$AC$52,3)</f>
        <v>19</v>
      </c>
    </row>
    <row r="263" spans="1:39" x14ac:dyDescent="0.25">
      <c r="A263" s="3">
        <v>6411</v>
      </c>
      <c r="B263" s="2" t="s">
        <v>224</v>
      </c>
      <c r="C263" s="1"/>
      <c r="D263" s="1">
        <v>0.83399999999999996</v>
      </c>
      <c r="E263" s="1" t="s">
        <v>38</v>
      </c>
      <c r="F263" s="1">
        <v>25</v>
      </c>
      <c r="G263" s="9">
        <v>0.88</v>
      </c>
      <c r="H263" s="1">
        <v>0.94899999999999995</v>
      </c>
      <c r="I263" s="9">
        <v>0.89800000000000002</v>
      </c>
      <c r="J263" s="1">
        <v>0.94899999999999995</v>
      </c>
      <c r="K263" s="1">
        <v>28</v>
      </c>
      <c r="L263" s="1">
        <v>379</v>
      </c>
      <c r="M263" s="1">
        <v>399</v>
      </c>
      <c r="N263" s="1">
        <v>15</v>
      </c>
      <c r="O263" s="1">
        <v>282</v>
      </c>
      <c r="P263" s="1">
        <v>337</v>
      </c>
      <c r="Q263" s="1">
        <v>11</v>
      </c>
      <c r="R263" s="1">
        <v>661</v>
      </c>
      <c r="S263" s="1">
        <v>736</v>
      </c>
      <c r="T263" s="1">
        <v>26</v>
      </c>
      <c r="U263" s="1">
        <f t="shared" si="134"/>
        <v>6411</v>
      </c>
      <c r="V263" s="1" t="str">
        <f t="shared" si="135"/>
        <v>Cynthia Grotendorst</v>
      </c>
      <c r="W263" s="18"/>
      <c r="X263" s="20">
        <f t="shared" si="149"/>
        <v>0.83399999999999996</v>
      </c>
      <c r="Y263" s="10">
        <f t="shared" si="150"/>
        <v>0.89809782608695654</v>
      </c>
      <c r="AA263" t="str">
        <f t="shared" si="137"/>
        <v>Libre</v>
      </c>
      <c r="AB263" t="str">
        <f t="shared" si="138"/>
        <v>Matsers</v>
      </c>
      <c r="AF263" s="22">
        <f t="shared" si="151"/>
        <v>1</v>
      </c>
      <c r="AG263" s="22">
        <f t="shared" si="152"/>
        <v>0</v>
      </c>
      <c r="AH263" s="22">
        <f t="shared" si="153"/>
        <v>0</v>
      </c>
      <c r="AI263">
        <f>VLOOKUP(Y263,'Moy libre'!$B$5:$E$52,3)</f>
        <v>25</v>
      </c>
      <c r="AJ263">
        <f>VLOOKUP(Y263,'Moy libre'!$H$5:$K$52,3)</f>
        <v>25</v>
      </c>
      <c r="AK263">
        <f>VLOOKUP(Y263,'Moy libre'!$N$5:$Q$52,3)</f>
        <v>25</v>
      </c>
      <c r="AL263">
        <f>VLOOKUP(Y263,'Moy libre'!$T$5:$W$52,3)</f>
        <v>25</v>
      </c>
      <c r="AM263">
        <f>VLOOKUP(Y263,'Moy libre'!$Z$5:$AC$52,3)</f>
        <v>25</v>
      </c>
    </row>
    <row r="264" spans="1:39" x14ac:dyDescent="0.25">
      <c r="A264" s="3">
        <v>6410</v>
      </c>
      <c r="B264" s="2" t="s">
        <v>225</v>
      </c>
      <c r="C264" s="1"/>
      <c r="D264" s="1">
        <v>0.65300000000000002</v>
      </c>
      <c r="E264" s="1" t="s">
        <v>38</v>
      </c>
      <c r="F264" s="1">
        <v>19</v>
      </c>
      <c r="G264" s="1">
        <v>0.67600000000000005</v>
      </c>
      <c r="H264" s="9">
        <v>0.63300000000000001</v>
      </c>
      <c r="I264" s="9">
        <v>0.63200000000000001</v>
      </c>
      <c r="J264" s="1">
        <v>0.67600000000000005</v>
      </c>
      <c r="K264" s="1">
        <v>19</v>
      </c>
      <c r="L264" s="1">
        <v>171</v>
      </c>
      <c r="M264" s="1">
        <v>270</v>
      </c>
      <c r="N264" s="1">
        <v>10</v>
      </c>
      <c r="O264" s="1">
        <v>130</v>
      </c>
      <c r="P264" s="1">
        <v>206</v>
      </c>
      <c r="Q264" s="1">
        <v>8</v>
      </c>
      <c r="R264" s="1">
        <v>301</v>
      </c>
      <c r="S264" s="1">
        <v>476</v>
      </c>
      <c r="T264" s="1">
        <v>18</v>
      </c>
      <c r="U264" s="1">
        <f t="shared" si="134"/>
        <v>6410</v>
      </c>
      <c r="V264" s="1" t="str">
        <f t="shared" si="135"/>
        <v>Huibertha Grotendorst</v>
      </c>
      <c r="W264" s="18"/>
      <c r="X264" s="20">
        <f t="shared" si="149"/>
        <v>0.65300000000000002</v>
      </c>
      <c r="Y264" s="10">
        <f t="shared" si="150"/>
        <v>0.63235294117647056</v>
      </c>
      <c r="AA264" t="str">
        <f t="shared" si="137"/>
        <v>Libre</v>
      </c>
      <c r="AB264" t="str">
        <f t="shared" si="138"/>
        <v>Matsers</v>
      </c>
      <c r="AF264" s="22">
        <f t="shared" si="151"/>
        <v>0</v>
      </c>
      <c r="AG264" s="22">
        <f t="shared" si="152"/>
        <v>1</v>
      </c>
      <c r="AH264" s="22">
        <f t="shared" si="153"/>
        <v>0</v>
      </c>
      <c r="AI264">
        <f>VLOOKUP(Y264,'Moy libre'!$B$5:$E$52,3)</f>
        <v>25</v>
      </c>
      <c r="AJ264">
        <f>VLOOKUP(Y264,'Moy libre'!$H$5:$K$52,3)</f>
        <v>20</v>
      </c>
      <c r="AK264">
        <f>VLOOKUP(Y264,'Moy libre'!$N$5:$Q$52,3)</f>
        <v>19</v>
      </c>
      <c r="AL264">
        <f>VLOOKUP(Y264,'Moy libre'!$T$5:$W$52,3)</f>
        <v>19</v>
      </c>
      <c r="AM264">
        <f>VLOOKUP(Y264,'Moy libre'!$Z$5:$AC$52,3)</f>
        <v>19</v>
      </c>
    </row>
    <row r="265" spans="1:39" x14ac:dyDescent="0.25">
      <c r="A265" s="3">
        <v>6409</v>
      </c>
      <c r="B265" s="2" t="s">
        <v>208</v>
      </c>
      <c r="C265" s="1"/>
      <c r="D265" s="1">
        <v>0.498</v>
      </c>
      <c r="E265" s="1" t="s">
        <v>38</v>
      </c>
      <c r="F265" s="1">
        <v>25</v>
      </c>
      <c r="G265" s="9">
        <v>0.42199999999999999</v>
      </c>
      <c r="H265" s="1">
        <v>0.58299999999999996</v>
      </c>
      <c r="I265" s="9">
        <v>0.49199999999999999</v>
      </c>
      <c r="J265" s="1">
        <v>0.58299999999999996</v>
      </c>
      <c r="K265" s="1">
        <v>25</v>
      </c>
      <c r="L265" s="1">
        <v>119</v>
      </c>
      <c r="M265" s="1">
        <v>204</v>
      </c>
      <c r="N265" s="1">
        <v>8</v>
      </c>
      <c r="O265" s="1">
        <v>72</v>
      </c>
      <c r="P265" s="1">
        <v>184</v>
      </c>
      <c r="Q265" s="1">
        <v>6</v>
      </c>
      <c r="R265" s="1">
        <v>191</v>
      </c>
      <c r="S265" s="1">
        <v>388</v>
      </c>
      <c r="T265" s="1">
        <v>14</v>
      </c>
      <c r="U265" s="1">
        <f t="shared" si="134"/>
        <v>6409</v>
      </c>
      <c r="V265" s="1" t="str">
        <f t="shared" si="135"/>
        <v>Hennie Liet</v>
      </c>
      <c r="W265" s="18"/>
      <c r="X265" s="20">
        <f t="shared" si="149"/>
        <v>0.498</v>
      </c>
      <c r="Y265" s="10">
        <f t="shared" si="150"/>
        <v>0.49226804123711343</v>
      </c>
      <c r="AA265" t="str">
        <f t="shared" si="137"/>
        <v>Libre</v>
      </c>
      <c r="AB265" t="str">
        <f t="shared" si="138"/>
        <v>Matsers</v>
      </c>
      <c r="AF265" s="22">
        <f t="shared" si="151"/>
        <v>0</v>
      </c>
      <c r="AG265" s="22">
        <f t="shared" si="152"/>
        <v>1</v>
      </c>
      <c r="AH265" s="22">
        <f t="shared" si="153"/>
        <v>0</v>
      </c>
      <c r="AI265">
        <f>VLOOKUP(Y265,'Moy libre'!$B$5:$E$52,3)</f>
        <v>25</v>
      </c>
      <c r="AJ265">
        <f>VLOOKUP(Y265,'Moy libre'!$H$5:$K$52,3)</f>
        <v>20</v>
      </c>
      <c r="AK265">
        <f>VLOOKUP(Y265,'Moy libre'!$N$5:$Q$52,3)</f>
        <v>18</v>
      </c>
      <c r="AL265">
        <f>VLOOKUP(Y265,'Moy libre'!$T$5:$W$52,3)</f>
        <v>15</v>
      </c>
      <c r="AM265">
        <f>VLOOKUP(Y265,'Moy libre'!$Z$5:$AC$52,3)</f>
        <v>15</v>
      </c>
    </row>
    <row r="266" spans="1:39" x14ac:dyDescent="0.25">
      <c r="A266" s="3">
        <v>6097</v>
      </c>
      <c r="B266" s="2" t="s">
        <v>226</v>
      </c>
      <c r="C266" s="1"/>
      <c r="D266" s="1">
        <v>0.78400000000000003</v>
      </c>
      <c r="E266" s="1" t="s">
        <v>38</v>
      </c>
      <c r="F266" s="1">
        <v>25</v>
      </c>
      <c r="G266" s="1">
        <v>0.73299999999999998</v>
      </c>
      <c r="H266" s="9">
        <v>0</v>
      </c>
      <c r="I266" s="9">
        <v>0</v>
      </c>
      <c r="J266" s="1">
        <v>0.73299999999999998</v>
      </c>
      <c r="K266" s="1">
        <v>25</v>
      </c>
      <c r="L266" s="1">
        <v>25</v>
      </c>
      <c r="M266" s="1">
        <v>39</v>
      </c>
      <c r="N266" s="1">
        <v>1</v>
      </c>
      <c r="O266" s="1">
        <v>19</v>
      </c>
      <c r="P266" s="1">
        <v>21</v>
      </c>
      <c r="Q266" s="1">
        <v>1</v>
      </c>
      <c r="R266" s="1">
        <v>44</v>
      </c>
      <c r="S266" s="1">
        <v>60</v>
      </c>
      <c r="T266" s="1">
        <v>2</v>
      </c>
      <c r="U266" s="1">
        <f t="shared" si="134"/>
        <v>6097</v>
      </c>
      <c r="V266" s="1" t="str">
        <f t="shared" si="135"/>
        <v>Willem Budel</v>
      </c>
      <c r="W266" s="18"/>
      <c r="X266" s="20">
        <f t="shared" si="149"/>
        <v>0.78400000000000003</v>
      </c>
      <c r="Y266" s="10">
        <f t="shared" si="150"/>
        <v>0.73333333333333328</v>
      </c>
      <c r="AA266" t="str">
        <f t="shared" si="137"/>
        <v>Libre</v>
      </c>
      <c r="AB266" t="str">
        <f t="shared" si="138"/>
        <v>Matsers</v>
      </c>
      <c r="AF266" s="22">
        <f t="shared" si="151"/>
        <v>0</v>
      </c>
      <c r="AG266" s="22">
        <f t="shared" si="152"/>
        <v>1</v>
      </c>
      <c r="AH266" s="22">
        <f t="shared" si="153"/>
        <v>0</v>
      </c>
      <c r="AI266">
        <f>VLOOKUP(Y266,'Moy libre'!$B$5:$E$52,3)</f>
        <v>25</v>
      </c>
      <c r="AJ266">
        <f>VLOOKUP(Y266,'Moy libre'!$H$5:$K$52,3)</f>
        <v>22</v>
      </c>
      <c r="AK266">
        <f>VLOOKUP(Y266,'Moy libre'!$N$5:$Q$52,3)</f>
        <v>22</v>
      </c>
      <c r="AL266">
        <f>VLOOKUP(Y266,'Moy libre'!$T$5:$W$52,3)</f>
        <v>22</v>
      </c>
      <c r="AM266">
        <f>VLOOKUP(Y266,'Moy libre'!$Z$5:$AC$52,3)</f>
        <v>22</v>
      </c>
    </row>
    <row r="267" spans="1:39" x14ac:dyDescent="0.25">
      <c r="A267" s="3">
        <v>6094</v>
      </c>
      <c r="B267" s="2" t="s">
        <v>227</v>
      </c>
      <c r="C267" s="1"/>
      <c r="D267" s="1">
        <v>0.501</v>
      </c>
      <c r="E267" s="1" t="s">
        <v>38</v>
      </c>
      <c r="F267" s="1">
        <v>25</v>
      </c>
      <c r="G267" s="9">
        <v>0.39400000000000002</v>
      </c>
      <c r="H267" s="9">
        <v>0</v>
      </c>
      <c r="I267" s="1">
        <v>0.435</v>
      </c>
      <c r="J267" s="1">
        <v>0.435</v>
      </c>
      <c r="K267" s="1">
        <v>25</v>
      </c>
      <c r="L267" s="1">
        <v>43</v>
      </c>
      <c r="M267" s="1">
        <v>76</v>
      </c>
      <c r="N267" s="1">
        <v>3</v>
      </c>
      <c r="O267" s="1">
        <v>75</v>
      </c>
      <c r="P267" s="1">
        <v>195</v>
      </c>
      <c r="Q267" s="1">
        <v>6</v>
      </c>
      <c r="R267" s="1">
        <v>118</v>
      </c>
      <c r="S267" s="1">
        <v>271</v>
      </c>
      <c r="T267" s="1">
        <v>9</v>
      </c>
      <c r="U267" s="1">
        <f t="shared" si="134"/>
        <v>6094</v>
      </c>
      <c r="V267" s="1" t="str">
        <f t="shared" si="135"/>
        <v>Ineke Grotendorst</v>
      </c>
      <c r="W267" s="18"/>
      <c r="X267" s="20">
        <f t="shared" si="149"/>
        <v>0.501</v>
      </c>
      <c r="Y267" s="10">
        <f t="shared" si="150"/>
        <v>0.43542435424354242</v>
      </c>
      <c r="AA267" t="str">
        <f t="shared" si="137"/>
        <v>Libre</v>
      </c>
      <c r="AB267" t="str">
        <f t="shared" si="138"/>
        <v>Matsers</v>
      </c>
      <c r="AF267" s="22">
        <f t="shared" si="151"/>
        <v>0</v>
      </c>
      <c r="AG267" s="22">
        <f t="shared" si="152"/>
        <v>1</v>
      </c>
      <c r="AH267" s="22">
        <f t="shared" si="153"/>
        <v>0</v>
      </c>
      <c r="AI267">
        <f>VLOOKUP(Y267,'Moy libre'!$B$5:$E$52,3)</f>
        <v>25</v>
      </c>
      <c r="AJ267">
        <f>VLOOKUP(Y267,'Moy libre'!$H$5:$K$52,3)</f>
        <v>20</v>
      </c>
      <c r="AK267">
        <f>VLOOKUP(Y267,'Moy libre'!$N$5:$Q$52,3)</f>
        <v>18</v>
      </c>
      <c r="AL267">
        <f>VLOOKUP(Y267,'Moy libre'!$T$5:$W$52,3)</f>
        <v>15</v>
      </c>
      <c r="AM267">
        <f>VLOOKUP(Y267,'Moy libre'!$Z$5:$AC$52,3)</f>
        <v>15</v>
      </c>
    </row>
    <row r="269" spans="1:39" ht="21" x14ac:dyDescent="0.4">
      <c r="A269" s="8" t="s">
        <v>228</v>
      </c>
    </row>
    <row r="271" spans="1:39" x14ac:dyDescent="0.25">
      <c r="A271" s="2" t="s">
        <v>4</v>
      </c>
      <c r="B271" s="2" t="s">
        <v>5</v>
      </c>
      <c r="D271" s="1" t="s">
        <v>6</v>
      </c>
      <c r="E271" s="1" t="s">
        <v>7</v>
      </c>
      <c r="F271" s="1" t="s">
        <v>8</v>
      </c>
      <c r="G271" s="1" t="s">
        <v>9</v>
      </c>
      <c r="H271" s="1" t="s">
        <v>10</v>
      </c>
      <c r="I271" s="1" t="s">
        <v>11</v>
      </c>
      <c r="J271" s="1" t="s">
        <v>12</v>
      </c>
      <c r="L271" s="1" t="s">
        <v>13</v>
      </c>
      <c r="M271" s="1" t="s">
        <v>14</v>
      </c>
      <c r="N271" s="1" t="s">
        <v>15</v>
      </c>
      <c r="O271" s="1" t="s">
        <v>16</v>
      </c>
      <c r="P271" s="1" t="s">
        <v>17</v>
      </c>
      <c r="Q271" s="1" t="s">
        <v>18</v>
      </c>
      <c r="R271" s="1" t="s">
        <v>19</v>
      </c>
      <c r="S271" s="1" t="s">
        <v>20</v>
      </c>
      <c r="T271" s="1" t="s">
        <v>21</v>
      </c>
      <c r="U271" s="1"/>
      <c r="V271" s="1"/>
      <c r="W271" s="18"/>
      <c r="X271" s="20"/>
    </row>
    <row r="272" spans="1:39" x14ac:dyDescent="0.25">
      <c r="A272" s="3">
        <v>6679</v>
      </c>
      <c r="B272" s="2" t="s">
        <v>229</v>
      </c>
      <c r="C272" s="1"/>
      <c r="D272" s="1">
        <v>0.6</v>
      </c>
      <c r="E272" s="1" t="s">
        <v>38</v>
      </c>
      <c r="F272" s="1">
        <v>20</v>
      </c>
      <c r="G272" s="1">
        <v>0.48</v>
      </c>
      <c r="H272" s="9">
        <v>0</v>
      </c>
      <c r="I272" s="9">
        <v>0</v>
      </c>
      <c r="J272" s="1">
        <v>0.48</v>
      </c>
      <c r="K272" s="1">
        <v>20</v>
      </c>
      <c r="L272" s="1">
        <v>0</v>
      </c>
      <c r="M272" s="1">
        <v>0</v>
      </c>
      <c r="N272" s="1">
        <v>0</v>
      </c>
      <c r="O272" s="1">
        <v>37</v>
      </c>
      <c r="P272" s="1">
        <v>77</v>
      </c>
      <c r="Q272" s="1">
        <v>3</v>
      </c>
      <c r="R272" s="1">
        <v>37</v>
      </c>
      <c r="S272" s="1">
        <v>77</v>
      </c>
      <c r="T272" s="1">
        <v>3</v>
      </c>
      <c r="U272" s="1">
        <f t="shared" ref="U272:U282" si="154">A272</f>
        <v>6679</v>
      </c>
      <c r="V272" s="1" t="str">
        <f t="shared" ref="V272:V282" si="155">B272</f>
        <v xml:space="preserve">Peter  Bobbink  </v>
      </c>
      <c r="W272" s="18"/>
      <c r="X272" s="20">
        <f t="shared" ref="X272:X282" si="156">D272</f>
        <v>0.6</v>
      </c>
      <c r="Y272" s="10">
        <f t="shared" ref="Y272:Y282" si="157">IF(T272&gt;0,R272/S272,D272)</f>
        <v>0.48051948051948051</v>
      </c>
      <c r="AA272" t="str">
        <f>E272</f>
        <v>Libre</v>
      </c>
      <c r="AB272" t="str">
        <f>$A$269</f>
        <v>Nooit Gedacht</v>
      </c>
      <c r="AF272" s="22">
        <f t="shared" ref="AF272:AF282" si="158">IF(Y272&gt;X272,1,0)</f>
        <v>0</v>
      </c>
      <c r="AG272" s="22">
        <f t="shared" ref="AG272:AG282" si="159">IF(Y272&lt;X272,1,0)</f>
        <v>1</v>
      </c>
      <c r="AH272" s="22">
        <f t="shared" ref="AH272:AH282" si="160">IF(X272=Y272,1,0)</f>
        <v>0</v>
      </c>
      <c r="AI272">
        <f>VLOOKUP(Y272,'Moy libre'!$B$5:$E$52,3)</f>
        <v>25</v>
      </c>
      <c r="AJ272">
        <f>VLOOKUP(Y272,'Moy libre'!$H$5:$K$52,3)</f>
        <v>20</v>
      </c>
      <c r="AK272">
        <f>VLOOKUP(Y272,'Moy libre'!$N$5:$Q$52,3)</f>
        <v>18</v>
      </c>
      <c r="AL272">
        <f>VLOOKUP(Y272,'Moy libre'!$T$5:$W$52,3)</f>
        <v>15</v>
      </c>
      <c r="AM272">
        <f>VLOOKUP(Y272,'Moy libre'!$Z$5:$AC$52,3)</f>
        <v>15</v>
      </c>
    </row>
    <row r="273" spans="1:56" x14ac:dyDescent="0.25">
      <c r="A273" s="3">
        <v>6678</v>
      </c>
      <c r="B273" s="2" t="s">
        <v>230</v>
      </c>
      <c r="C273" s="1"/>
      <c r="D273" s="1">
        <v>0.627</v>
      </c>
      <c r="E273" s="1" t="s">
        <v>38</v>
      </c>
      <c r="F273" s="1">
        <v>20</v>
      </c>
      <c r="G273" s="9">
        <v>0.42299999999999999</v>
      </c>
      <c r="H273" s="9">
        <v>0</v>
      </c>
      <c r="I273" s="1">
        <v>0.48899999999999999</v>
      </c>
      <c r="J273" s="1">
        <v>0.48899999999999999</v>
      </c>
      <c r="K273" s="1">
        <v>20</v>
      </c>
      <c r="L273" s="1">
        <v>0</v>
      </c>
      <c r="M273" s="1">
        <v>0</v>
      </c>
      <c r="N273" s="1">
        <v>0</v>
      </c>
      <c r="O273" s="1">
        <v>115</v>
      </c>
      <c r="P273" s="1">
        <v>235</v>
      </c>
      <c r="Q273" s="1">
        <v>8</v>
      </c>
      <c r="R273" s="1">
        <v>115</v>
      </c>
      <c r="S273" s="1">
        <v>235</v>
      </c>
      <c r="T273" s="1">
        <v>8</v>
      </c>
      <c r="U273" s="1">
        <f t="shared" si="154"/>
        <v>6678</v>
      </c>
      <c r="V273" s="1" t="str">
        <f t="shared" si="155"/>
        <v xml:space="preserve">Wil Ham </v>
      </c>
      <c r="W273" s="18"/>
      <c r="X273" s="20">
        <f t="shared" si="156"/>
        <v>0.627</v>
      </c>
      <c r="Y273" s="10">
        <f t="shared" si="157"/>
        <v>0.48936170212765956</v>
      </c>
      <c r="AA273" t="str">
        <f t="shared" ref="AA273:AA282" si="161">E273</f>
        <v>Libre</v>
      </c>
      <c r="AB273" t="str">
        <f t="shared" ref="AB273:AB282" si="162">$A$269</f>
        <v>Nooit Gedacht</v>
      </c>
      <c r="AF273" s="22">
        <f t="shared" si="158"/>
        <v>0</v>
      </c>
      <c r="AG273" s="22">
        <f t="shared" si="159"/>
        <v>1</v>
      </c>
      <c r="AH273" s="22">
        <f t="shared" si="160"/>
        <v>0</v>
      </c>
      <c r="AI273">
        <f>VLOOKUP(Y273,'Moy libre'!$B$5:$E$52,3)</f>
        <v>25</v>
      </c>
      <c r="AJ273">
        <f>VLOOKUP(Y273,'Moy libre'!$H$5:$K$52,3)</f>
        <v>20</v>
      </c>
      <c r="AK273">
        <f>VLOOKUP(Y273,'Moy libre'!$N$5:$Q$52,3)</f>
        <v>18</v>
      </c>
      <c r="AL273">
        <f>VLOOKUP(Y273,'Moy libre'!$T$5:$W$52,3)</f>
        <v>15</v>
      </c>
      <c r="AM273">
        <f>VLOOKUP(Y273,'Moy libre'!$Z$5:$AC$52,3)</f>
        <v>15</v>
      </c>
    </row>
    <row r="274" spans="1:56" x14ac:dyDescent="0.25">
      <c r="A274" s="3">
        <v>6656</v>
      </c>
      <c r="B274" s="2" t="s">
        <v>231</v>
      </c>
      <c r="C274" s="1"/>
      <c r="D274" s="1">
        <v>0.5</v>
      </c>
      <c r="E274" s="1" t="s">
        <v>38</v>
      </c>
      <c r="F274" s="1">
        <v>20</v>
      </c>
      <c r="G274" s="9">
        <v>0.65700000000000003</v>
      </c>
      <c r="H274" s="9">
        <v>0</v>
      </c>
      <c r="I274" s="1">
        <v>0.67300000000000004</v>
      </c>
      <c r="J274" s="1">
        <v>0.67300000000000004</v>
      </c>
      <c r="K274" s="1">
        <v>20</v>
      </c>
      <c r="L274" s="1">
        <v>66</v>
      </c>
      <c r="M274" s="1">
        <v>98</v>
      </c>
      <c r="N274" s="1">
        <v>4</v>
      </c>
      <c r="O274" s="1">
        <v>0</v>
      </c>
      <c r="P274" s="1">
        <v>0</v>
      </c>
      <c r="Q274" s="1">
        <v>0</v>
      </c>
      <c r="R274" s="1">
        <v>66</v>
      </c>
      <c r="S274" s="1">
        <v>98</v>
      </c>
      <c r="T274" s="1">
        <v>4</v>
      </c>
      <c r="U274" s="1">
        <f t="shared" si="154"/>
        <v>6656</v>
      </c>
      <c r="V274" s="1" t="str">
        <f t="shared" si="155"/>
        <v>Geo Mulder</v>
      </c>
      <c r="W274" s="18"/>
      <c r="X274" s="20">
        <f t="shared" si="156"/>
        <v>0.5</v>
      </c>
      <c r="Y274" s="10">
        <f t="shared" si="157"/>
        <v>0.67346938775510201</v>
      </c>
      <c r="AA274" t="str">
        <f t="shared" si="161"/>
        <v>Libre</v>
      </c>
      <c r="AB274" t="str">
        <f t="shared" si="162"/>
        <v>Nooit Gedacht</v>
      </c>
      <c r="AF274" s="22">
        <f t="shared" si="158"/>
        <v>1</v>
      </c>
      <c r="AG274" s="22">
        <f t="shared" si="159"/>
        <v>0</v>
      </c>
      <c r="AH274" s="22">
        <f t="shared" si="160"/>
        <v>0</v>
      </c>
      <c r="AI274">
        <f>VLOOKUP(Y274,'Moy libre'!$B$5:$E$52,3)</f>
        <v>25</v>
      </c>
      <c r="AJ274">
        <f>VLOOKUP(Y274,'Moy libre'!$H$5:$K$52,3)</f>
        <v>20</v>
      </c>
      <c r="AK274">
        <f>VLOOKUP(Y274,'Moy libre'!$N$5:$Q$52,3)</f>
        <v>19</v>
      </c>
      <c r="AL274">
        <f>VLOOKUP(Y274,'Moy libre'!$T$5:$W$52,3)</f>
        <v>19</v>
      </c>
      <c r="AM274">
        <f>VLOOKUP(Y274,'Moy libre'!$Z$5:$AC$52,3)</f>
        <v>19</v>
      </c>
    </row>
    <row r="275" spans="1:56" x14ac:dyDescent="0.25">
      <c r="A275" s="3">
        <v>6631</v>
      </c>
      <c r="B275" s="2" t="s">
        <v>232</v>
      </c>
      <c r="C275" s="1"/>
      <c r="D275" s="1">
        <v>0.72599999999999998</v>
      </c>
      <c r="E275" s="1" t="s">
        <v>38</v>
      </c>
      <c r="F275" s="1">
        <v>22</v>
      </c>
      <c r="G275" s="1">
        <v>1.0229999999999999</v>
      </c>
      <c r="H275" s="9">
        <v>0.84499999999999997</v>
      </c>
      <c r="I275" s="9">
        <v>0.877</v>
      </c>
      <c r="J275" s="1">
        <v>1.0229999999999999</v>
      </c>
      <c r="K275" s="1">
        <v>32</v>
      </c>
      <c r="L275" s="1">
        <v>415</v>
      </c>
      <c r="M275" s="1">
        <v>491</v>
      </c>
      <c r="N275" s="1">
        <v>18</v>
      </c>
      <c r="O275" s="1">
        <v>311</v>
      </c>
      <c r="P275" s="1">
        <v>336</v>
      </c>
      <c r="Q275" s="1">
        <v>13</v>
      </c>
      <c r="R275" s="1">
        <v>726</v>
      </c>
      <c r="S275" s="1">
        <v>827</v>
      </c>
      <c r="T275" s="1">
        <v>31</v>
      </c>
      <c r="U275" s="1">
        <f t="shared" si="154"/>
        <v>6631</v>
      </c>
      <c r="V275" s="1" t="str">
        <f t="shared" si="155"/>
        <v>Rein Bosveld</v>
      </c>
      <c r="W275" s="18"/>
      <c r="X275" s="20">
        <f t="shared" si="156"/>
        <v>0.72599999999999998</v>
      </c>
      <c r="Y275" s="10">
        <f t="shared" si="157"/>
        <v>0.87787182587666268</v>
      </c>
      <c r="AA275" t="str">
        <f t="shared" si="161"/>
        <v>Libre</v>
      </c>
      <c r="AB275" t="str">
        <f t="shared" si="162"/>
        <v>Nooit Gedacht</v>
      </c>
      <c r="AF275" s="22">
        <f t="shared" si="158"/>
        <v>1</v>
      </c>
      <c r="AG275" s="22">
        <f t="shared" si="159"/>
        <v>0</v>
      </c>
      <c r="AH275" s="22">
        <f t="shared" si="160"/>
        <v>0</v>
      </c>
      <c r="AI275">
        <f>VLOOKUP(Y275,'Moy libre'!$B$5:$E$52,3)</f>
        <v>25</v>
      </c>
      <c r="AJ275">
        <f>VLOOKUP(Y275,'Moy libre'!$H$5:$K$52,3)</f>
        <v>25</v>
      </c>
      <c r="AK275">
        <f>VLOOKUP(Y275,'Moy libre'!$N$5:$Q$52,3)</f>
        <v>25</v>
      </c>
      <c r="AL275">
        <f>VLOOKUP(Y275,'Moy libre'!$T$5:$W$52,3)</f>
        <v>25</v>
      </c>
      <c r="AM275">
        <f>VLOOKUP(Y275,'Moy libre'!$Z$5:$AC$52,3)</f>
        <v>25</v>
      </c>
    </row>
    <row r="276" spans="1:56" x14ac:dyDescent="0.25">
      <c r="A276" s="3">
        <v>6630</v>
      </c>
      <c r="B276" s="2" t="s">
        <v>233</v>
      </c>
      <c r="C276" s="1"/>
      <c r="D276" s="1">
        <v>1.03</v>
      </c>
      <c r="E276" s="1" t="s">
        <v>38</v>
      </c>
      <c r="F276" s="1">
        <v>32</v>
      </c>
      <c r="G276" s="1">
        <v>1.044</v>
      </c>
      <c r="H276" s="9">
        <v>0.93200000000000005</v>
      </c>
      <c r="I276" s="9">
        <v>0.95899999999999996</v>
      </c>
      <c r="J276" s="1">
        <v>1.044</v>
      </c>
      <c r="K276" s="1">
        <v>32</v>
      </c>
      <c r="L276" s="1">
        <v>303</v>
      </c>
      <c r="M276" s="1">
        <v>325</v>
      </c>
      <c r="N276" s="1">
        <v>11</v>
      </c>
      <c r="O276" s="1">
        <v>194</v>
      </c>
      <c r="P276" s="1">
        <v>193</v>
      </c>
      <c r="Q276" s="1">
        <v>7</v>
      </c>
      <c r="R276" s="1">
        <v>497</v>
      </c>
      <c r="S276" s="1">
        <v>518</v>
      </c>
      <c r="T276" s="1">
        <v>18</v>
      </c>
      <c r="U276" s="1">
        <f t="shared" si="154"/>
        <v>6630</v>
      </c>
      <c r="V276" s="1" t="str">
        <f t="shared" si="155"/>
        <v>Appie Huizinga</v>
      </c>
      <c r="W276" s="18"/>
      <c r="X276" s="20">
        <f t="shared" si="156"/>
        <v>1.03</v>
      </c>
      <c r="Y276" s="10">
        <f t="shared" si="157"/>
        <v>0.95945945945945943</v>
      </c>
      <c r="AA276" t="str">
        <f t="shared" si="161"/>
        <v>Libre</v>
      </c>
      <c r="AB276" t="str">
        <f t="shared" si="162"/>
        <v>Nooit Gedacht</v>
      </c>
      <c r="AF276" s="22">
        <f t="shared" si="158"/>
        <v>0</v>
      </c>
      <c r="AG276" s="22">
        <f t="shared" si="159"/>
        <v>1</v>
      </c>
      <c r="AH276" s="22">
        <f t="shared" si="160"/>
        <v>0</v>
      </c>
      <c r="AI276">
        <f>VLOOKUP(Y276,'Moy libre'!$B$5:$E$52,3)</f>
        <v>28</v>
      </c>
      <c r="AJ276">
        <f>VLOOKUP(Y276,'Moy libre'!$H$5:$K$52,3)</f>
        <v>28</v>
      </c>
      <c r="AK276">
        <f>VLOOKUP(Y276,'Moy libre'!$N$5:$Q$52,3)</f>
        <v>28</v>
      </c>
      <c r="AL276">
        <f>VLOOKUP(Y276,'Moy libre'!$T$5:$W$52,3)</f>
        <v>28</v>
      </c>
      <c r="AM276">
        <f>VLOOKUP(Y276,'Moy libre'!$Z$5:$AC$52,3)</f>
        <v>28</v>
      </c>
    </row>
    <row r="277" spans="1:56" x14ac:dyDescent="0.25">
      <c r="A277" s="3">
        <v>6595</v>
      </c>
      <c r="B277" s="2" t="s">
        <v>234</v>
      </c>
      <c r="C277" s="1"/>
      <c r="D277" s="1">
        <v>0.71599999999999997</v>
      </c>
      <c r="E277" s="1" t="s">
        <v>38</v>
      </c>
      <c r="F277" s="1">
        <v>22</v>
      </c>
      <c r="G277" s="9">
        <v>0.58499999999999996</v>
      </c>
      <c r="H277" s="1">
        <v>0.70199999999999996</v>
      </c>
      <c r="I277" s="9">
        <v>0.66400000000000003</v>
      </c>
      <c r="J277" s="1">
        <v>0.70199999999999996</v>
      </c>
      <c r="K277" s="1">
        <v>22</v>
      </c>
      <c r="L277" s="1">
        <v>151</v>
      </c>
      <c r="M277" s="1">
        <v>215</v>
      </c>
      <c r="N277" s="1">
        <v>8</v>
      </c>
      <c r="O277" s="1">
        <v>97</v>
      </c>
      <c r="P277" s="1">
        <v>158</v>
      </c>
      <c r="Q277" s="1">
        <v>7</v>
      </c>
      <c r="R277" s="1">
        <v>248</v>
      </c>
      <c r="S277" s="1">
        <v>373</v>
      </c>
      <c r="T277" s="1">
        <v>15</v>
      </c>
      <c r="U277" s="1">
        <f t="shared" si="154"/>
        <v>6595</v>
      </c>
      <c r="V277" s="1" t="str">
        <f t="shared" si="155"/>
        <v>Ruud Janssen</v>
      </c>
      <c r="W277" s="18"/>
      <c r="X277" s="20">
        <f t="shared" si="156"/>
        <v>0.71599999999999997</v>
      </c>
      <c r="Y277" s="10">
        <f t="shared" si="157"/>
        <v>0.66487935656836461</v>
      </c>
      <c r="AA277" t="str">
        <f t="shared" si="161"/>
        <v>Libre</v>
      </c>
      <c r="AB277" t="str">
        <f t="shared" si="162"/>
        <v>Nooit Gedacht</v>
      </c>
      <c r="AF277" s="22">
        <f t="shared" si="158"/>
        <v>0</v>
      </c>
      <c r="AG277" s="22">
        <f t="shared" si="159"/>
        <v>1</v>
      </c>
      <c r="AH277" s="22">
        <f t="shared" si="160"/>
        <v>0</v>
      </c>
      <c r="AI277">
        <f>VLOOKUP(Y277,'Moy libre'!$B$5:$E$52,3)</f>
        <v>25</v>
      </c>
      <c r="AJ277">
        <f>VLOOKUP(Y277,'Moy libre'!$H$5:$K$52,3)</f>
        <v>20</v>
      </c>
      <c r="AK277">
        <f>VLOOKUP(Y277,'Moy libre'!$N$5:$Q$52,3)</f>
        <v>19</v>
      </c>
      <c r="AL277">
        <f>VLOOKUP(Y277,'Moy libre'!$T$5:$W$52,3)</f>
        <v>19</v>
      </c>
      <c r="AM277">
        <f>VLOOKUP(Y277,'Moy libre'!$Z$5:$AC$52,3)</f>
        <v>19</v>
      </c>
    </row>
    <row r="278" spans="1:56" x14ac:dyDescent="0.25">
      <c r="A278" s="3">
        <v>6594</v>
      </c>
      <c r="B278" s="2" t="s">
        <v>235</v>
      </c>
      <c r="C278" s="1"/>
      <c r="D278" s="1">
        <v>0.95699999999999996</v>
      </c>
      <c r="E278" s="1" t="s">
        <v>38</v>
      </c>
      <c r="F278" s="1">
        <v>28</v>
      </c>
      <c r="G278" s="1">
        <v>1.272</v>
      </c>
      <c r="H278" s="9">
        <v>0</v>
      </c>
      <c r="I278" s="9">
        <v>0</v>
      </c>
      <c r="J278" s="1">
        <v>1.272</v>
      </c>
      <c r="K278" s="1">
        <v>38</v>
      </c>
      <c r="L278" s="1">
        <v>28</v>
      </c>
      <c r="M278" s="1">
        <v>22</v>
      </c>
      <c r="N278" s="1">
        <v>1</v>
      </c>
      <c r="O278" s="1">
        <v>28</v>
      </c>
      <c r="P278" s="1">
        <v>22</v>
      </c>
      <c r="Q278" s="1">
        <v>1</v>
      </c>
      <c r="R278" s="1">
        <v>56</v>
      </c>
      <c r="S278" s="1">
        <v>44</v>
      </c>
      <c r="T278" s="1">
        <v>2</v>
      </c>
      <c r="U278" s="1">
        <f t="shared" si="154"/>
        <v>6594</v>
      </c>
      <c r="V278" s="1" t="str">
        <f t="shared" si="155"/>
        <v>Justin Beekhuizen</v>
      </c>
      <c r="W278" s="18"/>
      <c r="X278" s="20">
        <f t="shared" si="156"/>
        <v>0.95699999999999996</v>
      </c>
      <c r="Y278" s="10">
        <f t="shared" si="157"/>
        <v>1.2727272727272727</v>
      </c>
      <c r="AA278" t="str">
        <f t="shared" si="161"/>
        <v>Libre</v>
      </c>
      <c r="AB278" t="str">
        <f t="shared" si="162"/>
        <v>Nooit Gedacht</v>
      </c>
      <c r="AF278" s="22">
        <f t="shared" si="158"/>
        <v>1</v>
      </c>
      <c r="AG278" s="22">
        <f t="shared" si="159"/>
        <v>0</v>
      </c>
      <c r="AH278" s="22">
        <f t="shared" si="160"/>
        <v>0</v>
      </c>
      <c r="AI278">
        <f>VLOOKUP(Y278,'Moy libre'!$B$5:$E$52,3)</f>
        <v>38</v>
      </c>
      <c r="AJ278">
        <f>VLOOKUP(Y278,'Moy libre'!$H$5:$K$52,3)</f>
        <v>38</v>
      </c>
      <c r="AK278">
        <f>VLOOKUP(Y278,'Moy libre'!$N$5:$Q$52,3)</f>
        <v>38</v>
      </c>
      <c r="AL278">
        <f>VLOOKUP(Y278,'Moy libre'!$T$5:$W$52,3)</f>
        <v>38</v>
      </c>
      <c r="AM278">
        <f>VLOOKUP(Y278,'Moy libre'!$Z$5:$AC$52,3)</f>
        <v>38</v>
      </c>
    </row>
    <row r="279" spans="1:56" x14ac:dyDescent="0.25">
      <c r="A279" s="3">
        <v>6589</v>
      </c>
      <c r="B279" s="2" t="s">
        <v>236</v>
      </c>
      <c r="C279" s="1"/>
      <c r="D279" s="1">
        <v>0.35799999999999998</v>
      </c>
      <c r="E279" s="1" t="s">
        <v>38</v>
      </c>
      <c r="F279" s="1">
        <v>20</v>
      </c>
      <c r="G279" s="1">
        <v>0.41</v>
      </c>
      <c r="H279" s="9">
        <v>0.36199999999999999</v>
      </c>
      <c r="I279" s="9">
        <v>0.39</v>
      </c>
      <c r="J279" s="1">
        <v>0.41</v>
      </c>
      <c r="K279" s="1">
        <v>20</v>
      </c>
      <c r="L279" s="1">
        <v>109</v>
      </c>
      <c r="M279" s="1">
        <v>301</v>
      </c>
      <c r="N279" s="1">
        <v>11</v>
      </c>
      <c r="O279" s="1">
        <v>125</v>
      </c>
      <c r="P279" s="1">
        <v>298</v>
      </c>
      <c r="Q279" s="1">
        <v>9</v>
      </c>
      <c r="R279" s="1">
        <v>234</v>
      </c>
      <c r="S279" s="1">
        <v>599</v>
      </c>
      <c r="T279" s="1">
        <v>20</v>
      </c>
      <c r="U279" s="1">
        <f t="shared" si="154"/>
        <v>6589</v>
      </c>
      <c r="V279" s="1" t="str">
        <f t="shared" si="155"/>
        <v>Jolanda Stroop</v>
      </c>
      <c r="W279" s="18"/>
      <c r="X279" s="20">
        <f t="shared" si="156"/>
        <v>0.35799999999999998</v>
      </c>
      <c r="Y279" s="10">
        <f t="shared" si="157"/>
        <v>0.39065108514190316</v>
      </c>
      <c r="AA279" t="str">
        <f t="shared" si="161"/>
        <v>Libre</v>
      </c>
      <c r="AB279" t="str">
        <f t="shared" si="162"/>
        <v>Nooit Gedacht</v>
      </c>
      <c r="AF279" s="22">
        <f t="shared" si="158"/>
        <v>1</v>
      </c>
      <c r="AG279" s="22">
        <f t="shared" si="159"/>
        <v>0</v>
      </c>
      <c r="AH279" s="22">
        <f t="shared" si="160"/>
        <v>0</v>
      </c>
      <c r="AI279">
        <f>VLOOKUP(Y279,'Moy libre'!$B$5:$E$52,3)</f>
        <v>25</v>
      </c>
      <c r="AJ279">
        <f>VLOOKUP(Y279,'Moy libre'!$H$5:$K$52,3)</f>
        <v>20</v>
      </c>
      <c r="AK279">
        <f>VLOOKUP(Y279,'Moy libre'!$N$5:$Q$52,3)</f>
        <v>18</v>
      </c>
      <c r="AL279">
        <f>VLOOKUP(Y279,'Moy libre'!$T$5:$W$52,3)</f>
        <v>15</v>
      </c>
      <c r="AM279">
        <f>VLOOKUP(Y279,'Moy libre'!$Z$5:$AC$52,3)</f>
        <v>14</v>
      </c>
    </row>
    <row r="280" spans="1:56" x14ac:dyDescent="0.25">
      <c r="A280" s="3">
        <v>6587</v>
      </c>
      <c r="B280" s="2" t="s">
        <v>237</v>
      </c>
      <c r="C280" s="1"/>
      <c r="D280" s="1">
        <v>1.04</v>
      </c>
      <c r="E280" s="1" t="s">
        <v>38</v>
      </c>
      <c r="F280" s="1">
        <v>32</v>
      </c>
      <c r="G280" s="9">
        <v>1.1160000000000001</v>
      </c>
      <c r="H280" s="1">
        <v>1.119</v>
      </c>
      <c r="I280" s="1">
        <v>1.119</v>
      </c>
      <c r="J280" s="1">
        <v>1.119</v>
      </c>
      <c r="K280" s="1">
        <v>35</v>
      </c>
      <c r="L280" s="1">
        <v>215</v>
      </c>
      <c r="M280" s="1">
        <v>192</v>
      </c>
      <c r="N280" s="1">
        <v>8</v>
      </c>
      <c r="O280" s="1">
        <v>0</v>
      </c>
      <c r="P280" s="1">
        <v>0</v>
      </c>
      <c r="Q280" s="1">
        <v>0</v>
      </c>
      <c r="R280" s="1">
        <v>215</v>
      </c>
      <c r="S280" s="1">
        <v>192</v>
      </c>
      <c r="T280" s="1">
        <v>8</v>
      </c>
      <c r="U280" s="1">
        <f t="shared" si="154"/>
        <v>6587</v>
      </c>
      <c r="V280" s="1" t="str">
        <f t="shared" si="155"/>
        <v>Frans Peters</v>
      </c>
      <c r="W280" s="18"/>
      <c r="X280" s="20">
        <f t="shared" si="156"/>
        <v>1.04</v>
      </c>
      <c r="Y280" s="10">
        <f t="shared" si="157"/>
        <v>1.1197916666666667</v>
      </c>
      <c r="AA280" t="str">
        <f t="shared" si="161"/>
        <v>Libre</v>
      </c>
      <c r="AB280" t="str">
        <f t="shared" si="162"/>
        <v>Nooit Gedacht</v>
      </c>
      <c r="AF280" s="22">
        <f t="shared" si="158"/>
        <v>1</v>
      </c>
      <c r="AG280" s="22">
        <f t="shared" si="159"/>
        <v>0</v>
      </c>
      <c r="AH280" s="22">
        <f t="shared" si="160"/>
        <v>0</v>
      </c>
      <c r="AI280">
        <f>VLOOKUP(Y280,'Moy libre'!$B$5:$E$52,3)</f>
        <v>35</v>
      </c>
      <c r="AJ280">
        <f>VLOOKUP(Y280,'Moy libre'!$H$5:$K$52,3)</f>
        <v>35</v>
      </c>
      <c r="AK280">
        <f>VLOOKUP(Y280,'Moy libre'!$N$5:$Q$52,3)</f>
        <v>35</v>
      </c>
      <c r="AL280">
        <f>VLOOKUP(Y280,'Moy libre'!$T$5:$W$52,3)</f>
        <v>35</v>
      </c>
      <c r="AM280">
        <f>VLOOKUP(Y280,'Moy libre'!$Z$5:$AC$52,3)</f>
        <v>35</v>
      </c>
    </row>
    <row r="281" spans="1:56" x14ac:dyDescent="0.25">
      <c r="A281" s="3">
        <v>6586</v>
      </c>
      <c r="B281" s="2" t="s">
        <v>238</v>
      </c>
      <c r="C281" s="1"/>
      <c r="D281" s="1">
        <v>1.3280000000000001</v>
      </c>
      <c r="E281" s="1" t="s">
        <v>38</v>
      </c>
      <c r="F281" s="1">
        <v>41</v>
      </c>
      <c r="G281" s="1">
        <v>1.897</v>
      </c>
      <c r="H281" s="9">
        <v>1.19</v>
      </c>
      <c r="I281" s="9">
        <v>1.3779999999999999</v>
      </c>
      <c r="J281" s="1">
        <v>1.897</v>
      </c>
      <c r="K281" s="1">
        <v>57</v>
      </c>
      <c r="L281" s="1">
        <v>287</v>
      </c>
      <c r="M281" s="1">
        <v>241</v>
      </c>
      <c r="N281" s="1">
        <v>8</v>
      </c>
      <c r="O281" s="1">
        <v>459</v>
      </c>
      <c r="P281" s="1">
        <v>300</v>
      </c>
      <c r="Q281" s="1">
        <v>12</v>
      </c>
      <c r="R281" s="1">
        <v>746</v>
      </c>
      <c r="S281" s="1">
        <v>541</v>
      </c>
      <c r="T281" s="1">
        <v>20</v>
      </c>
      <c r="U281" s="1">
        <f t="shared" si="154"/>
        <v>6586</v>
      </c>
      <c r="V281" s="1" t="str">
        <f t="shared" si="155"/>
        <v>Frits Jansen</v>
      </c>
      <c r="W281" s="18"/>
      <c r="X281" s="20">
        <f t="shared" si="156"/>
        <v>1.3280000000000001</v>
      </c>
      <c r="Y281" s="10">
        <f t="shared" si="157"/>
        <v>1.3789279112754158</v>
      </c>
      <c r="AA281" t="str">
        <f t="shared" si="161"/>
        <v>Libre</v>
      </c>
      <c r="AB281" t="str">
        <f t="shared" si="162"/>
        <v>Nooit Gedacht</v>
      </c>
      <c r="AF281" s="22">
        <f t="shared" si="158"/>
        <v>1</v>
      </c>
      <c r="AG281" s="22">
        <f t="shared" si="159"/>
        <v>0</v>
      </c>
      <c r="AH281" s="22">
        <f t="shared" si="160"/>
        <v>0</v>
      </c>
      <c r="AI281">
        <f>VLOOKUP(Y281,'Moy libre'!$B$5:$E$52,3)</f>
        <v>41</v>
      </c>
      <c r="AJ281">
        <f>VLOOKUP(Y281,'Moy libre'!$H$5:$K$52,3)</f>
        <v>41</v>
      </c>
      <c r="AK281">
        <f>VLOOKUP(Y281,'Moy libre'!$N$5:$Q$52,3)</f>
        <v>41</v>
      </c>
      <c r="AL281">
        <f>VLOOKUP(Y281,'Moy libre'!$T$5:$W$52,3)</f>
        <v>41</v>
      </c>
      <c r="AM281">
        <f>VLOOKUP(Y281,'Moy libre'!$Z$5:$AC$52,3)</f>
        <v>41</v>
      </c>
    </row>
    <row r="282" spans="1:56" x14ac:dyDescent="0.25">
      <c r="A282" s="3">
        <v>6585</v>
      </c>
      <c r="B282" s="2" t="s">
        <v>239</v>
      </c>
      <c r="C282" s="1"/>
      <c r="D282" s="1">
        <v>0.93300000000000005</v>
      </c>
      <c r="E282" s="1" t="s">
        <v>38</v>
      </c>
      <c r="F282" s="1">
        <v>28</v>
      </c>
      <c r="G282" s="9">
        <v>0.90600000000000003</v>
      </c>
      <c r="H282" s="1">
        <v>1.012</v>
      </c>
      <c r="I282" s="9">
        <v>0.96499999999999997</v>
      </c>
      <c r="J282" s="1">
        <v>1.012</v>
      </c>
      <c r="K282" s="1">
        <v>32</v>
      </c>
      <c r="L282" s="1">
        <v>332</v>
      </c>
      <c r="M282" s="1">
        <v>328</v>
      </c>
      <c r="N282" s="1">
        <v>12</v>
      </c>
      <c r="O282" s="1">
        <v>344</v>
      </c>
      <c r="P282" s="1">
        <v>372</v>
      </c>
      <c r="Q282" s="1">
        <v>12</v>
      </c>
      <c r="R282" s="1">
        <v>676</v>
      </c>
      <c r="S282" s="1">
        <v>700</v>
      </c>
      <c r="T282" s="1">
        <v>24</v>
      </c>
      <c r="U282" s="1">
        <f t="shared" si="154"/>
        <v>6585</v>
      </c>
      <c r="V282" s="1" t="str">
        <f t="shared" si="155"/>
        <v>Hans Engelhard</v>
      </c>
      <c r="W282" s="18"/>
      <c r="X282" s="20">
        <f t="shared" si="156"/>
        <v>0.93300000000000005</v>
      </c>
      <c r="Y282" s="10">
        <f t="shared" si="157"/>
        <v>0.96571428571428575</v>
      </c>
      <c r="AA282" t="str">
        <f t="shared" si="161"/>
        <v>Libre</v>
      </c>
      <c r="AB282" t="str">
        <f t="shared" si="162"/>
        <v>Nooit Gedacht</v>
      </c>
      <c r="AF282" s="22">
        <f t="shared" si="158"/>
        <v>1</v>
      </c>
      <c r="AG282" s="22">
        <f t="shared" si="159"/>
        <v>0</v>
      </c>
      <c r="AH282" s="22">
        <f t="shared" si="160"/>
        <v>0</v>
      </c>
      <c r="AI282">
        <f>VLOOKUP(Y282,'Moy libre'!$B$5:$E$52,3)</f>
        <v>28</v>
      </c>
      <c r="AJ282">
        <f>VLOOKUP(Y282,'Moy libre'!$H$5:$K$52,3)</f>
        <v>28</v>
      </c>
      <c r="AK282">
        <f>VLOOKUP(Y282,'Moy libre'!$N$5:$Q$52,3)</f>
        <v>28</v>
      </c>
      <c r="AL282">
        <f>VLOOKUP(Y282,'Moy libre'!$T$5:$W$52,3)</f>
        <v>28</v>
      </c>
      <c r="AM282">
        <f>VLOOKUP(Y282,'Moy libre'!$Z$5:$AC$52,3)</f>
        <v>28</v>
      </c>
    </row>
    <row r="284" spans="1:56" ht="21" x14ac:dyDescent="0.4">
      <c r="A284" s="8" t="s">
        <v>240</v>
      </c>
    </row>
    <row r="286" spans="1:56" x14ac:dyDescent="0.25">
      <c r="A286" s="2" t="s">
        <v>4</v>
      </c>
      <c r="B286" s="2" t="s">
        <v>5</v>
      </c>
      <c r="D286" s="1" t="s">
        <v>6</v>
      </c>
      <c r="E286" s="1" t="s">
        <v>7</v>
      </c>
      <c r="F286" s="1" t="s">
        <v>8</v>
      </c>
      <c r="G286" s="1" t="s">
        <v>9</v>
      </c>
      <c r="H286" s="1" t="s">
        <v>10</v>
      </c>
      <c r="I286" s="1" t="s">
        <v>11</v>
      </c>
      <c r="J286" s="1" t="s">
        <v>12</v>
      </c>
      <c r="L286" s="1" t="s">
        <v>13</v>
      </c>
      <c r="M286" s="1" t="s">
        <v>14</v>
      </c>
      <c r="N286" s="1" t="s">
        <v>15</v>
      </c>
      <c r="O286" s="1" t="s">
        <v>16</v>
      </c>
      <c r="P286" s="1" t="s">
        <v>17</v>
      </c>
      <c r="Q286" s="1" t="s">
        <v>18</v>
      </c>
      <c r="R286" s="1" t="s">
        <v>19</v>
      </c>
      <c r="S286" s="1" t="s">
        <v>20</v>
      </c>
      <c r="T286" s="1" t="s">
        <v>21</v>
      </c>
      <c r="U286" s="1"/>
      <c r="V286" s="1"/>
      <c r="W286" s="18"/>
      <c r="X286" s="20"/>
    </row>
    <row r="287" spans="1:56" x14ac:dyDescent="0.25">
      <c r="A287" s="3">
        <v>6676</v>
      </c>
      <c r="B287" s="2" t="s">
        <v>241</v>
      </c>
      <c r="C287" s="1"/>
      <c r="D287" s="1">
        <v>0.45900000000000002</v>
      </c>
      <c r="E287" s="1" t="s">
        <v>30</v>
      </c>
      <c r="F287" s="1">
        <v>25</v>
      </c>
      <c r="G287" s="9">
        <v>0.37</v>
      </c>
      <c r="H287" s="1">
        <v>0.45700000000000002</v>
      </c>
      <c r="I287" s="1">
        <v>0.45700000000000002</v>
      </c>
      <c r="J287" s="1">
        <v>0.45700000000000002</v>
      </c>
      <c r="K287" s="1">
        <v>25</v>
      </c>
      <c r="L287" s="1">
        <v>135</v>
      </c>
      <c r="M287" s="1">
        <v>295</v>
      </c>
      <c r="N287" s="1">
        <v>6</v>
      </c>
      <c r="O287" s="1">
        <v>224</v>
      </c>
      <c r="P287" s="1">
        <v>490</v>
      </c>
      <c r="Q287" s="1">
        <v>10</v>
      </c>
      <c r="R287" s="1">
        <v>359</v>
      </c>
      <c r="S287" s="1">
        <v>785</v>
      </c>
      <c r="T287" s="1">
        <v>16</v>
      </c>
      <c r="U287" s="1">
        <f t="shared" ref="U287:U303" si="163">A287</f>
        <v>6676</v>
      </c>
      <c r="V287" s="1" t="str">
        <f t="shared" ref="V287:V303" si="164">B287</f>
        <v>Marcel Kok</v>
      </c>
      <c r="W287" s="18"/>
      <c r="X287" s="20"/>
      <c r="Z287" s="10">
        <f>IF(T287&gt;0,R287/S287,D287)</f>
        <v>0.45732484076433122</v>
      </c>
      <c r="AA287" t="str">
        <f t="shared" ref="AA287:AA303" si="165">E287</f>
        <v>Driebanden</v>
      </c>
      <c r="AB287" t="str">
        <f t="shared" ref="AB287:AB303" si="166">$A$284</f>
        <v>Oude WAAL</v>
      </c>
      <c r="AC287">
        <f>VLOOKUP(Z287,'moy drb'!$B$3:$E$47,3)</f>
        <v>25</v>
      </c>
      <c r="AD287">
        <f>VLOOKUP(Z287,'moy drb'!$H$3:$K$47,3)</f>
        <v>25</v>
      </c>
    </row>
    <row r="288" spans="1:56" x14ac:dyDescent="0.25">
      <c r="A288" s="3">
        <v>6353</v>
      </c>
      <c r="B288" s="2" t="s">
        <v>242</v>
      </c>
      <c r="C288" s="1"/>
      <c r="D288" s="1">
        <v>0.33800000000000002</v>
      </c>
      <c r="E288" s="1" t="s">
        <v>30</v>
      </c>
      <c r="F288" s="1">
        <v>19</v>
      </c>
      <c r="G288" s="1">
        <v>0.30299999999999999</v>
      </c>
      <c r="H288" s="9">
        <v>0.28799999999999998</v>
      </c>
      <c r="I288" s="9">
        <v>0.29299999999999998</v>
      </c>
      <c r="J288" s="1">
        <v>0.30299999999999999</v>
      </c>
      <c r="K288" s="1">
        <v>18</v>
      </c>
      <c r="L288" s="1">
        <v>157</v>
      </c>
      <c r="M288" s="1">
        <v>544</v>
      </c>
      <c r="N288" s="1">
        <v>10</v>
      </c>
      <c r="O288" s="1">
        <v>84</v>
      </c>
      <c r="P288" s="1">
        <v>277</v>
      </c>
      <c r="Q288" s="1">
        <v>5</v>
      </c>
      <c r="R288" s="1">
        <v>241</v>
      </c>
      <c r="S288" s="1">
        <v>821</v>
      </c>
      <c r="T288" s="1">
        <v>15</v>
      </c>
      <c r="U288" s="1">
        <f t="shared" si="163"/>
        <v>6353</v>
      </c>
      <c r="V288" s="1" t="str">
        <f t="shared" si="164"/>
        <v>Adrie Theune</v>
      </c>
      <c r="W288" s="18"/>
      <c r="X288" s="20"/>
      <c r="Z288" s="10">
        <f>IF(T288&gt;0,R288/S288,D288)</f>
        <v>0.29354445797807549</v>
      </c>
      <c r="AA288" t="str">
        <f t="shared" si="165"/>
        <v>Driebanden</v>
      </c>
      <c r="AB288" t="str">
        <f t="shared" si="166"/>
        <v>Oude WAAL</v>
      </c>
      <c r="AC288">
        <f>VLOOKUP(Z288,'moy drb'!$B$3:$E$47,3)</f>
        <v>17</v>
      </c>
      <c r="AD288">
        <f>VLOOKUP(Z288,'moy drb'!$H$3:$K$47,3)</f>
        <v>17</v>
      </c>
      <c r="AO288" s="1">
        <f t="shared" ref="AO288:AP291" si="167">A288</f>
        <v>6353</v>
      </c>
      <c r="AP288" s="2" t="str">
        <f t="shared" si="167"/>
        <v>Adrie Theune</v>
      </c>
      <c r="AQ288" s="14">
        <f>F288</f>
        <v>19</v>
      </c>
      <c r="AR288" s="16">
        <f>D288</f>
        <v>0.33800000000000002</v>
      </c>
      <c r="AS288" s="10">
        <f>IF(T288&gt;0,R288/S288,D288)</f>
        <v>0.29354445797807549</v>
      </c>
      <c r="AT288" t="str">
        <f>E288</f>
        <v>Driebanden</v>
      </c>
      <c r="AU288" t="str">
        <f>$A$284</f>
        <v>Oude WAAL</v>
      </c>
      <c r="AV288">
        <f>VLOOKUP(AS288,'moy drb'!$B$3:$E$47,3)</f>
        <v>17</v>
      </c>
      <c r="AW288">
        <f>VLOOKUP(AS288,'moy drb'!$H$3:$K$47,3)</f>
        <v>17</v>
      </c>
      <c r="BB288">
        <f>IF(AS288&gt;AR288,1,0)</f>
        <v>0</v>
      </c>
      <c r="BC288">
        <f>IF(AS288&lt;AR288,1,0)</f>
        <v>1</v>
      </c>
      <c r="BD288">
        <f>IF(AR288=AS288,1,0)</f>
        <v>0</v>
      </c>
    </row>
    <row r="289" spans="1:56" x14ac:dyDescent="0.25">
      <c r="A289" s="3">
        <v>6189</v>
      </c>
      <c r="B289" s="2" t="s">
        <v>243</v>
      </c>
      <c r="C289" s="1"/>
      <c r="D289" s="1">
        <v>0.189</v>
      </c>
      <c r="E289" s="1" t="s">
        <v>30</v>
      </c>
      <c r="F289" s="1">
        <v>14</v>
      </c>
      <c r="G289" s="9">
        <v>0.22900000000000001</v>
      </c>
      <c r="H289" s="1">
        <v>0.23599999999999999</v>
      </c>
      <c r="I289" s="9">
        <v>0.22500000000000001</v>
      </c>
      <c r="J289" s="1">
        <v>0.23599999999999999</v>
      </c>
      <c r="K289" s="1">
        <v>14</v>
      </c>
      <c r="L289" s="1">
        <v>94</v>
      </c>
      <c r="M289" s="1">
        <v>397</v>
      </c>
      <c r="N289" s="1">
        <v>8</v>
      </c>
      <c r="O289" s="1">
        <v>179</v>
      </c>
      <c r="P289" s="1">
        <v>814</v>
      </c>
      <c r="Q289" s="1">
        <v>15</v>
      </c>
      <c r="R289" s="1">
        <v>273</v>
      </c>
      <c r="S289" s="1">
        <v>1211</v>
      </c>
      <c r="T289" s="1">
        <v>23</v>
      </c>
      <c r="U289" s="1">
        <f t="shared" si="163"/>
        <v>6189</v>
      </c>
      <c r="V289" s="1" t="str">
        <f t="shared" si="164"/>
        <v>William Jonkhans</v>
      </c>
      <c r="W289" s="18"/>
      <c r="X289" s="20"/>
      <c r="Z289" s="10">
        <f>IF(T289&gt;0,R289/S289,D289)</f>
        <v>0.22543352601156069</v>
      </c>
      <c r="AA289" t="str">
        <f t="shared" si="165"/>
        <v>Driebanden</v>
      </c>
      <c r="AB289" t="str">
        <f t="shared" si="166"/>
        <v>Oude WAAL</v>
      </c>
      <c r="AC289">
        <f>VLOOKUP(Z289,'moy drb'!$B$3:$E$47,3)</f>
        <v>17</v>
      </c>
      <c r="AD289">
        <f>VLOOKUP(Z289,'moy drb'!$H$3:$K$47,3)</f>
        <v>14</v>
      </c>
      <c r="AO289" s="1">
        <f t="shared" si="167"/>
        <v>6189</v>
      </c>
      <c r="AP289" s="2" t="str">
        <f t="shared" si="167"/>
        <v>William Jonkhans</v>
      </c>
      <c r="AQ289" s="14">
        <f>F289</f>
        <v>14</v>
      </c>
      <c r="AR289" s="16">
        <f>D289</f>
        <v>0.189</v>
      </c>
      <c r="AS289" s="10">
        <f>IF(T289&gt;0,R289/S289,D289)</f>
        <v>0.22543352601156069</v>
      </c>
      <c r="AT289" t="str">
        <f>E289</f>
        <v>Driebanden</v>
      </c>
      <c r="AU289" t="str">
        <f>$A$284</f>
        <v>Oude WAAL</v>
      </c>
      <c r="AV289">
        <f>VLOOKUP(AS289,'moy drb'!$B$3:$E$47,3)</f>
        <v>17</v>
      </c>
      <c r="AW289">
        <f>VLOOKUP(AS289,'moy drb'!$H$3:$K$47,3)</f>
        <v>14</v>
      </c>
      <c r="BB289">
        <f>IF(AS289&gt;AR289,1,0)</f>
        <v>1</v>
      </c>
      <c r="BC289">
        <f>IF(AS289&lt;AR289,1,0)</f>
        <v>0</v>
      </c>
      <c r="BD289">
        <f>IF(AR289=AS289,1,0)</f>
        <v>0</v>
      </c>
    </row>
    <row r="290" spans="1:56" x14ac:dyDescent="0.25">
      <c r="A290" s="3">
        <v>6131</v>
      </c>
      <c r="B290" s="2" t="s">
        <v>244</v>
      </c>
      <c r="C290" s="1"/>
      <c r="D290" s="1">
        <v>0.34899999999999998</v>
      </c>
      <c r="E290" s="1" t="s">
        <v>30</v>
      </c>
      <c r="F290" s="1">
        <v>20</v>
      </c>
      <c r="G290" s="9">
        <v>0.253</v>
      </c>
      <c r="H290" s="1">
        <v>0.29099999999999998</v>
      </c>
      <c r="I290" s="9">
        <v>0.28000000000000003</v>
      </c>
      <c r="J290" s="1">
        <v>0.29099999999999998</v>
      </c>
      <c r="K290" s="1">
        <v>17</v>
      </c>
      <c r="L290" s="1">
        <v>129</v>
      </c>
      <c r="M290" s="1">
        <v>442</v>
      </c>
      <c r="N290" s="1">
        <v>8</v>
      </c>
      <c r="O290" s="1">
        <v>99</v>
      </c>
      <c r="P290" s="1">
        <v>372</v>
      </c>
      <c r="Q290" s="1">
        <v>7</v>
      </c>
      <c r="R290" s="1">
        <v>228</v>
      </c>
      <c r="S290" s="1">
        <v>814</v>
      </c>
      <c r="T290" s="1">
        <v>15</v>
      </c>
      <c r="U290" s="1">
        <f t="shared" si="163"/>
        <v>6131</v>
      </c>
      <c r="V290" s="1" t="str">
        <f t="shared" si="164"/>
        <v>Piet Groenen</v>
      </c>
      <c r="W290" s="18"/>
      <c r="X290" s="20"/>
      <c r="Z290" s="10">
        <f>IF(T290&gt;0,R290/S290,D290)</f>
        <v>0.28009828009828008</v>
      </c>
      <c r="AA290" t="str">
        <f t="shared" si="165"/>
        <v>Driebanden</v>
      </c>
      <c r="AB290" t="str">
        <f t="shared" si="166"/>
        <v>Oude WAAL</v>
      </c>
      <c r="AC290">
        <f>VLOOKUP(Z290,'moy drb'!$B$3:$E$47,3)</f>
        <v>17</v>
      </c>
      <c r="AD290">
        <f>VLOOKUP(Z290,'moy drb'!$H$3:$K$47,3)</f>
        <v>17</v>
      </c>
      <c r="AO290" s="1">
        <f t="shared" si="167"/>
        <v>6131</v>
      </c>
      <c r="AP290" s="2" t="str">
        <f t="shared" si="167"/>
        <v>Piet Groenen</v>
      </c>
      <c r="AQ290" s="14">
        <f>F290</f>
        <v>20</v>
      </c>
      <c r="AR290" s="16">
        <f>D290</f>
        <v>0.34899999999999998</v>
      </c>
      <c r="AS290" s="10">
        <f>IF(T290&gt;0,R290/S290,D290)</f>
        <v>0.28009828009828008</v>
      </c>
      <c r="AT290" t="str">
        <f>E290</f>
        <v>Driebanden</v>
      </c>
      <c r="AU290" t="str">
        <f>$A$284</f>
        <v>Oude WAAL</v>
      </c>
      <c r="AV290">
        <f>VLOOKUP(AS290,'moy drb'!$B$3:$E$47,3)</f>
        <v>17</v>
      </c>
      <c r="AW290">
        <f>VLOOKUP(AS290,'moy drb'!$H$3:$K$47,3)</f>
        <v>17</v>
      </c>
      <c r="BB290">
        <f>IF(AS290&gt;AR290,1,0)</f>
        <v>0</v>
      </c>
      <c r="BC290">
        <f>IF(AS290&lt;AR290,1,0)</f>
        <v>1</v>
      </c>
      <c r="BD290">
        <f>IF(AR290=AS290,1,0)</f>
        <v>0</v>
      </c>
    </row>
    <row r="291" spans="1:56" x14ac:dyDescent="0.25">
      <c r="A291" s="3">
        <v>6088</v>
      </c>
      <c r="B291" s="2" t="s">
        <v>245</v>
      </c>
      <c r="C291" s="1"/>
      <c r="D291" s="1">
        <v>0.27900000000000003</v>
      </c>
      <c r="E291" s="1" t="s">
        <v>30</v>
      </c>
      <c r="F291" s="1">
        <v>16</v>
      </c>
      <c r="G291" s="1">
        <v>0.26200000000000001</v>
      </c>
      <c r="H291" s="9">
        <v>0</v>
      </c>
      <c r="I291" s="9">
        <v>0</v>
      </c>
      <c r="J291" s="1">
        <v>0.26200000000000001</v>
      </c>
      <c r="K291" s="1">
        <v>16</v>
      </c>
      <c r="L291" s="1">
        <v>0</v>
      </c>
      <c r="M291" s="1">
        <v>0</v>
      </c>
      <c r="N291" s="1">
        <v>0</v>
      </c>
      <c r="O291" s="1">
        <v>32</v>
      </c>
      <c r="P291" s="1">
        <v>122</v>
      </c>
      <c r="Q291" s="1">
        <v>2</v>
      </c>
      <c r="R291" s="1">
        <v>32</v>
      </c>
      <c r="S291" s="1">
        <v>122</v>
      </c>
      <c r="T291" s="1">
        <v>2</v>
      </c>
      <c r="U291" s="1">
        <f t="shared" si="163"/>
        <v>6088</v>
      </c>
      <c r="V291" s="1" t="str">
        <f t="shared" si="164"/>
        <v>Rob Dijkema</v>
      </c>
      <c r="W291" s="18"/>
      <c r="X291" s="20"/>
      <c r="Z291" s="10">
        <f>IF(T291&gt;0,R291/S291,D291)</f>
        <v>0.26229508196721313</v>
      </c>
      <c r="AA291" t="str">
        <f t="shared" si="165"/>
        <v>Driebanden</v>
      </c>
      <c r="AB291" t="str">
        <f t="shared" si="166"/>
        <v>Oude WAAL</v>
      </c>
      <c r="AC291">
        <f>VLOOKUP(Z291,'moy drb'!$B$3:$E$47,3)</f>
        <v>17</v>
      </c>
      <c r="AD291">
        <f>VLOOKUP(Z291,'moy drb'!$H$3:$K$47,3)</f>
        <v>16</v>
      </c>
      <c r="AO291" s="1">
        <f t="shared" si="167"/>
        <v>6088</v>
      </c>
      <c r="AP291" s="2" t="str">
        <f t="shared" si="167"/>
        <v>Rob Dijkema</v>
      </c>
      <c r="AQ291" s="14">
        <f>F291</f>
        <v>16</v>
      </c>
      <c r="AR291" s="16">
        <f>D291</f>
        <v>0.27900000000000003</v>
      </c>
      <c r="AS291" s="10">
        <f>IF(T291&gt;0,R291/S291,D291)</f>
        <v>0.26229508196721313</v>
      </c>
      <c r="AT291" t="str">
        <f>E291</f>
        <v>Driebanden</v>
      </c>
      <c r="AU291" t="str">
        <f>$A$284</f>
        <v>Oude WAAL</v>
      </c>
      <c r="AV291">
        <f>VLOOKUP(AS291,'moy drb'!$B$3:$E$47,3)</f>
        <v>17</v>
      </c>
      <c r="AW291">
        <f>VLOOKUP(AS291,'moy drb'!$H$3:$K$47,3)</f>
        <v>16</v>
      </c>
      <c r="BB291">
        <f>IF(AS291&gt;AR291,1,0)</f>
        <v>0</v>
      </c>
      <c r="BC291">
        <f>IF(AS291&lt;AR291,1,0)</f>
        <v>1</v>
      </c>
      <c r="BD291">
        <f>IF(AR291=AS291,1,0)</f>
        <v>0</v>
      </c>
    </row>
    <row r="292" spans="1:56" x14ac:dyDescent="0.25">
      <c r="A292" s="3">
        <v>6527</v>
      </c>
      <c r="B292" s="2" t="s">
        <v>246</v>
      </c>
      <c r="C292" s="1"/>
      <c r="D292" s="1">
        <v>0.51500000000000001</v>
      </c>
      <c r="E292" s="1" t="s">
        <v>38</v>
      </c>
      <c r="F292" s="1">
        <v>16</v>
      </c>
      <c r="G292" s="1">
        <v>0.58799999999999997</v>
      </c>
      <c r="H292" s="9">
        <v>0.51200000000000001</v>
      </c>
      <c r="I292" s="9">
        <v>0.54100000000000004</v>
      </c>
      <c r="J292" s="1">
        <v>0.58799999999999997</v>
      </c>
      <c r="K292" s="1">
        <v>16</v>
      </c>
      <c r="L292" s="1">
        <v>100</v>
      </c>
      <c r="M292" s="1">
        <v>195</v>
      </c>
      <c r="N292" s="1">
        <v>7</v>
      </c>
      <c r="O292" s="1">
        <v>70</v>
      </c>
      <c r="P292" s="1">
        <v>119</v>
      </c>
      <c r="Q292" s="1">
        <v>5</v>
      </c>
      <c r="R292" s="1">
        <v>170</v>
      </c>
      <c r="S292" s="1">
        <v>314</v>
      </c>
      <c r="T292" s="1">
        <v>12</v>
      </c>
      <c r="U292" s="1">
        <f t="shared" si="163"/>
        <v>6527</v>
      </c>
      <c r="V292" s="1" t="str">
        <f t="shared" si="164"/>
        <v>Esther Buil</v>
      </c>
      <c r="W292" s="18"/>
      <c r="X292" s="20">
        <f t="shared" ref="X292:X303" si="168">D292</f>
        <v>0.51500000000000001</v>
      </c>
      <c r="Y292" s="10">
        <f t="shared" ref="Y292:Y303" si="169">IF(T292&gt;0,R292/S292,D292)</f>
        <v>0.54140127388535031</v>
      </c>
      <c r="AA292" t="str">
        <f t="shared" si="165"/>
        <v>Libre</v>
      </c>
      <c r="AB292" t="str">
        <f t="shared" si="166"/>
        <v>Oude WAAL</v>
      </c>
      <c r="AF292" s="22">
        <f t="shared" ref="AF292:AF303" si="170">IF(Y292&gt;X292,1,0)</f>
        <v>1</v>
      </c>
      <c r="AG292" s="22">
        <f t="shared" ref="AG292:AG303" si="171">IF(Y292&lt;X292,1,0)</f>
        <v>0</v>
      </c>
      <c r="AH292" s="22">
        <f t="shared" ref="AH292:AH303" si="172">IF(X292=Y292,1,0)</f>
        <v>0</v>
      </c>
      <c r="AI292">
        <f>VLOOKUP(Y292,'Moy libre'!$B$5:$E$52,3)</f>
        <v>25</v>
      </c>
      <c r="AJ292">
        <f>VLOOKUP(Y292,'Moy libre'!$H$5:$K$52,3)</f>
        <v>20</v>
      </c>
      <c r="AK292">
        <f>VLOOKUP(Y292,'Moy libre'!$N$5:$Q$52,3)</f>
        <v>18</v>
      </c>
      <c r="AL292">
        <f>VLOOKUP(Y292,'Moy libre'!$T$5:$W$52,3)</f>
        <v>16</v>
      </c>
      <c r="AM292">
        <f>VLOOKUP(Y292,'Moy libre'!$Z$5:$AC$52,3)</f>
        <v>16</v>
      </c>
    </row>
    <row r="293" spans="1:56" x14ac:dyDescent="0.25">
      <c r="A293" s="3">
        <v>6355</v>
      </c>
      <c r="B293" s="2" t="s">
        <v>247</v>
      </c>
      <c r="C293" s="1"/>
      <c r="D293" s="1">
        <v>0.38400000000000001</v>
      </c>
      <c r="E293" s="1" t="s">
        <v>38</v>
      </c>
      <c r="F293" s="1">
        <v>18</v>
      </c>
      <c r="G293" s="1">
        <v>0.42499999999999999</v>
      </c>
      <c r="H293" s="9">
        <v>0</v>
      </c>
      <c r="I293" s="9">
        <v>0.39700000000000002</v>
      </c>
      <c r="J293" s="1">
        <v>0.42499999999999999</v>
      </c>
      <c r="K293" s="1">
        <v>18</v>
      </c>
      <c r="L293" s="1">
        <v>41</v>
      </c>
      <c r="M293" s="1">
        <v>86</v>
      </c>
      <c r="N293" s="1">
        <v>4</v>
      </c>
      <c r="O293" s="1">
        <v>101</v>
      </c>
      <c r="P293" s="1">
        <v>271</v>
      </c>
      <c r="Q293" s="1">
        <v>8</v>
      </c>
      <c r="R293" s="1">
        <v>142</v>
      </c>
      <c r="S293" s="1">
        <v>357</v>
      </c>
      <c r="T293" s="1">
        <v>12</v>
      </c>
      <c r="U293" s="1">
        <f t="shared" si="163"/>
        <v>6355</v>
      </c>
      <c r="V293" s="1" t="str">
        <f t="shared" si="164"/>
        <v>Remco Vreman</v>
      </c>
      <c r="W293" s="18"/>
      <c r="X293" s="20">
        <f t="shared" si="168"/>
        <v>0.38400000000000001</v>
      </c>
      <c r="Y293" s="10">
        <f t="shared" si="169"/>
        <v>0.39775910364145656</v>
      </c>
      <c r="AA293" t="str">
        <f t="shared" si="165"/>
        <v>Libre</v>
      </c>
      <c r="AB293" t="str">
        <f t="shared" si="166"/>
        <v>Oude WAAL</v>
      </c>
      <c r="AF293" s="22">
        <f t="shared" si="170"/>
        <v>1</v>
      </c>
      <c r="AG293" s="22">
        <f t="shared" si="171"/>
        <v>0</v>
      </c>
      <c r="AH293" s="22">
        <f t="shared" si="172"/>
        <v>0</v>
      </c>
      <c r="AI293">
        <f>VLOOKUP(Y293,'Moy libre'!$B$5:$E$52,3)</f>
        <v>25</v>
      </c>
      <c r="AJ293">
        <f>VLOOKUP(Y293,'Moy libre'!$H$5:$K$52,3)</f>
        <v>20</v>
      </c>
      <c r="AK293">
        <f>VLOOKUP(Y293,'Moy libre'!$N$5:$Q$52,3)</f>
        <v>18</v>
      </c>
      <c r="AL293">
        <f>VLOOKUP(Y293,'Moy libre'!$T$5:$W$52,3)</f>
        <v>15</v>
      </c>
      <c r="AM293">
        <f>VLOOKUP(Y293,'Moy libre'!$Z$5:$AC$52,3)</f>
        <v>14</v>
      </c>
    </row>
    <row r="294" spans="1:56" x14ac:dyDescent="0.25">
      <c r="A294" s="3">
        <v>6286</v>
      </c>
      <c r="B294" s="2" t="s">
        <v>248</v>
      </c>
      <c r="C294" s="1"/>
      <c r="D294" s="1">
        <v>0.29299999999999998</v>
      </c>
      <c r="E294" s="1" t="s">
        <v>38</v>
      </c>
      <c r="F294" s="1">
        <v>12</v>
      </c>
      <c r="G294" s="1">
        <v>0.32300000000000001</v>
      </c>
      <c r="H294" s="9">
        <v>0.30299999999999999</v>
      </c>
      <c r="I294" s="9">
        <v>0.31</v>
      </c>
      <c r="J294" s="1">
        <v>0.32300000000000001</v>
      </c>
      <c r="K294" s="1">
        <v>14</v>
      </c>
      <c r="L294" s="1">
        <v>68</v>
      </c>
      <c r="M294" s="1">
        <v>224</v>
      </c>
      <c r="N294" s="1">
        <v>8</v>
      </c>
      <c r="O294" s="1">
        <v>43</v>
      </c>
      <c r="P294" s="1">
        <v>133</v>
      </c>
      <c r="Q294" s="1">
        <v>5</v>
      </c>
      <c r="R294" s="1">
        <v>111</v>
      </c>
      <c r="S294" s="1">
        <v>357</v>
      </c>
      <c r="T294" s="1">
        <v>13</v>
      </c>
      <c r="U294" s="1">
        <f t="shared" si="163"/>
        <v>6286</v>
      </c>
      <c r="V294" s="1" t="str">
        <f t="shared" si="164"/>
        <v>Ilona Peters</v>
      </c>
      <c r="W294" s="18"/>
      <c r="X294" s="20">
        <f t="shared" si="168"/>
        <v>0.29299999999999998</v>
      </c>
      <c r="Y294" s="10">
        <f t="shared" si="169"/>
        <v>0.31092436974789917</v>
      </c>
      <c r="AA294" t="str">
        <f t="shared" si="165"/>
        <v>Libre</v>
      </c>
      <c r="AB294" t="str">
        <f t="shared" si="166"/>
        <v>Oude WAAL</v>
      </c>
      <c r="AF294" s="22">
        <f t="shared" si="170"/>
        <v>1</v>
      </c>
      <c r="AG294" s="22">
        <f t="shared" si="171"/>
        <v>0</v>
      </c>
      <c r="AH294" s="22">
        <f t="shared" si="172"/>
        <v>0</v>
      </c>
      <c r="AI294">
        <f>VLOOKUP(Y294,'Moy libre'!$B$5:$E$52,3)</f>
        <v>25</v>
      </c>
      <c r="AJ294">
        <f>VLOOKUP(Y294,'Moy libre'!$H$5:$K$52,3)</f>
        <v>20</v>
      </c>
      <c r="AK294">
        <f>VLOOKUP(Y294,'Moy libre'!$N$5:$Q$52,3)</f>
        <v>18</v>
      </c>
      <c r="AL294">
        <f>VLOOKUP(Y294,'Moy libre'!$T$5:$W$52,3)</f>
        <v>15</v>
      </c>
      <c r="AM294">
        <f>VLOOKUP(Y294,'Moy libre'!$Z$5:$AC$52,3)</f>
        <v>14</v>
      </c>
    </row>
    <row r="295" spans="1:56" x14ac:dyDescent="0.25">
      <c r="A295" s="3">
        <v>6285</v>
      </c>
      <c r="B295" s="2" t="s">
        <v>249</v>
      </c>
      <c r="C295" s="1"/>
      <c r="D295" s="1">
        <v>0.51600000000000001</v>
      </c>
      <c r="E295" s="1" t="s">
        <v>38</v>
      </c>
      <c r="F295" s="1">
        <v>16</v>
      </c>
      <c r="G295" s="1">
        <v>0.58799999999999997</v>
      </c>
      <c r="H295" s="9">
        <v>0.54100000000000004</v>
      </c>
      <c r="I295" s="9">
        <v>0.55600000000000005</v>
      </c>
      <c r="J295" s="1">
        <v>0.58799999999999997</v>
      </c>
      <c r="K295" s="1">
        <v>16</v>
      </c>
      <c r="L295" s="1">
        <v>171</v>
      </c>
      <c r="M295" s="1">
        <v>316</v>
      </c>
      <c r="N295" s="1">
        <v>11</v>
      </c>
      <c r="O295" s="1">
        <v>103</v>
      </c>
      <c r="P295" s="1">
        <v>176</v>
      </c>
      <c r="Q295" s="1">
        <v>7</v>
      </c>
      <c r="R295" s="1">
        <v>274</v>
      </c>
      <c r="S295" s="1">
        <v>492</v>
      </c>
      <c r="T295" s="1">
        <v>18</v>
      </c>
      <c r="U295" s="1">
        <f t="shared" si="163"/>
        <v>6285</v>
      </c>
      <c r="V295" s="1" t="str">
        <f t="shared" si="164"/>
        <v>Mariet te Pest</v>
      </c>
      <c r="W295" s="18"/>
      <c r="X295" s="20">
        <f t="shared" si="168"/>
        <v>0.51600000000000001</v>
      </c>
      <c r="Y295" s="10">
        <f t="shared" si="169"/>
        <v>0.55691056910569103</v>
      </c>
      <c r="AA295" t="str">
        <f t="shared" si="165"/>
        <v>Libre</v>
      </c>
      <c r="AB295" t="str">
        <f t="shared" si="166"/>
        <v>Oude WAAL</v>
      </c>
      <c r="AF295" s="22">
        <f t="shared" si="170"/>
        <v>1</v>
      </c>
      <c r="AG295" s="22">
        <f t="shared" si="171"/>
        <v>0</v>
      </c>
      <c r="AH295" s="22">
        <f t="shared" si="172"/>
        <v>0</v>
      </c>
      <c r="AI295">
        <f>VLOOKUP(Y295,'Moy libre'!$B$5:$E$52,3)</f>
        <v>25</v>
      </c>
      <c r="AJ295">
        <f>VLOOKUP(Y295,'Moy libre'!$H$5:$K$52,3)</f>
        <v>20</v>
      </c>
      <c r="AK295">
        <f>VLOOKUP(Y295,'Moy libre'!$N$5:$Q$52,3)</f>
        <v>18</v>
      </c>
      <c r="AL295">
        <f>VLOOKUP(Y295,'Moy libre'!$T$5:$W$52,3)</f>
        <v>16</v>
      </c>
      <c r="AM295">
        <f>VLOOKUP(Y295,'Moy libre'!$Z$5:$AC$52,3)</f>
        <v>16</v>
      </c>
    </row>
    <row r="296" spans="1:56" x14ac:dyDescent="0.25">
      <c r="A296" s="3">
        <v>6284</v>
      </c>
      <c r="B296" s="2" t="s">
        <v>250</v>
      </c>
      <c r="C296" s="1"/>
      <c r="D296" s="1">
        <v>0.54300000000000004</v>
      </c>
      <c r="E296" s="1" t="s">
        <v>38</v>
      </c>
      <c r="F296" s="1">
        <v>16</v>
      </c>
      <c r="G296" s="1">
        <v>0.60799999999999998</v>
      </c>
      <c r="H296" s="9">
        <v>0.52600000000000002</v>
      </c>
      <c r="I296" s="9">
        <v>0.55300000000000005</v>
      </c>
      <c r="J296" s="1">
        <v>0.60799999999999998</v>
      </c>
      <c r="K296" s="1">
        <v>19</v>
      </c>
      <c r="L296" s="1">
        <v>127</v>
      </c>
      <c r="M296" s="1">
        <v>241</v>
      </c>
      <c r="N296" s="1">
        <v>9</v>
      </c>
      <c r="O296" s="1">
        <v>70</v>
      </c>
      <c r="P296" s="1">
        <v>115</v>
      </c>
      <c r="Q296" s="1">
        <v>5</v>
      </c>
      <c r="R296" s="1">
        <v>197</v>
      </c>
      <c r="S296" s="1">
        <v>356</v>
      </c>
      <c r="T296" s="1">
        <v>14</v>
      </c>
      <c r="U296" s="1">
        <f t="shared" si="163"/>
        <v>6284</v>
      </c>
      <c r="V296" s="1" t="str">
        <f t="shared" si="164"/>
        <v>Nathalie Peters</v>
      </c>
      <c r="W296" s="18"/>
      <c r="X296" s="20">
        <f t="shared" si="168"/>
        <v>0.54300000000000004</v>
      </c>
      <c r="Y296" s="10">
        <f t="shared" si="169"/>
        <v>0.5533707865168539</v>
      </c>
      <c r="AA296" t="str">
        <f t="shared" si="165"/>
        <v>Libre</v>
      </c>
      <c r="AB296" t="str">
        <f t="shared" si="166"/>
        <v>Oude WAAL</v>
      </c>
      <c r="AF296" s="22">
        <f t="shared" si="170"/>
        <v>1</v>
      </c>
      <c r="AG296" s="22">
        <f t="shared" si="171"/>
        <v>0</v>
      </c>
      <c r="AH296" s="22">
        <f t="shared" si="172"/>
        <v>0</v>
      </c>
      <c r="AI296">
        <f>VLOOKUP(Y296,'Moy libre'!$B$5:$E$52,3)</f>
        <v>25</v>
      </c>
      <c r="AJ296">
        <f>VLOOKUP(Y296,'Moy libre'!$H$5:$K$52,3)</f>
        <v>20</v>
      </c>
      <c r="AK296">
        <f>VLOOKUP(Y296,'Moy libre'!$N$5:$Q$52,3)</f>
        <v>18</v>
      </c>
      <c r="AL296">
        <f>VLOOKUP(Y296,'Moy libre'!$T$5:$W$52,3)</f>
        <v>16</v>
      </c>
      <c r="AM296">
        <f>VLOOKUP(Y296,'Moy libre'!$Z$5:$AC$52,3)</f>
        <v>16</v>
      </c>
    </row>
    <row r="297" spans="1:56" x14ac:dyDescent="0.25">
      <c r="A297" s="3">
        <v>6188</v>
      </c>
      <c r="B297" s="2" t="s">
        <v>251</v>
      </c>
      <c r="C297" s="1"/>
      <c r="D297" s="1">
        <v>0.92100000000000004</v>
      </c>
      <c r="E297" s="1" t="s">
        <v>38</v>
      </c>
      <c r="F297" s="1">
        <v>28</v>
      </c>
      <c r="G297" s="1">
        <v>1</v>
      </c>
      <c r="H297" s="9">
        <v>0.995</v>
      </c>
      <c r="I297" s="1">
        <v>1</v>
      </c>
      <c r="J297" s="1">
        <v>1</v>
      </c>
      <c r="K297" s="1">
        <v>32</v>
      </c>
      <c r="L297" s="1">
        <v>212</v>
      </c>
      <c r="M297" s="1">
        <v>213</v>
      </c>
      <c r="N297" s="1">
        <v>8</v>
      </c>
      <c r="O297" s="1">
        <v>110</v>
      </c>
      <c r="P297" s="1">
        <v>109</v>
      </c>
      <c r="Q297" s="1">
        <v>4</v>
      </c>
      <c r="R297" s="1">
        <v>322</v>
      </c>
      <c r="S297" s="1">
        <v>322</v>
      </c>
      <c r="T297" s="1">
        <v>12</v>
      </c>
      <c r="U297" s="1">
        <f t="shared" si="163"/>
        <v>6188</v>
      </c>
      <c r="V297" s="1" t="str">
        <f t="shared" si="164"/>
        <v>Toby Janssen</v>
      </c>
      <c r="W297" s="18"/>
      <c r="X297" s="20">
        <f t="shared" si="168"/>
        <v>0.92100000000000004</v>
      </c>
      <c r="Y297" s="10">
        <f t="shared" si="169"/>
        <v>1</v>
      </c>
      <c r="AA297" t="str">
        <f t="shared" si="165"/>
        <v>Libre</v>
      </c>
      <c r="AB297" t="str">
        <f t="shared" si="166"/>
        <v>Oude WAAL</v>
      </c>
      <c r="AF297" s="22">
        <f t="shared" si="170"/>
        <v>1</v>
      </c>
      <c r="AG297" s="22">
        <f t="shared" si="171"/>
        <v>0</v>
      </c>
      <c r="AH297" s="22">
        <f t="shared" si="172"/>
        <v>0</v>
      </c>
      <c r="AI297">
        <f>VLOOKUP(Y297,'Moy libre'!$B$5:$E$52,3)</f>
        <v>32</v>
      </c>
      <c r="AJ297">
        <f>VLOOKUP(Y297,'Moy libre'!$H$5:$K$52,3)</f>
        <v>32</v>
      </c>
      <c r="AK297">
        <f>VLOOKUP(Y297,'Moy libre'!$N$5:$Q$52,3)</f>
        <v>32</v>
      </c>
      <c r="AL297">
        <f>VLOOKUP(Y297,'Moy libre'!$T$5:$W$52,3)</f>
        <v>32</v>
      </c>
      <c r="AM297">
        <f>VLOOKUP(Y297,'Moy libre'!$Z$5:$AC$52,3)</f>
        <v>32</v>
      </c>
    </row>
    <row r="298" spans="1:56" x14ac:dyDescent="0.25">
      <c r="A298" s="3">
        <v>6138</v>
      </c>
      <c r="B298" s="2" t="s">
        <v>252</v>
      </c>
      <c r="C298" s="1"/>
      <c r="D298" s="1">
        <v>0.32200000000000001</v>
      </c>
      <c r="E298" s="1" t="s">
        <v>38</v>
      </c>
      <c r="F298" s="1">
        <v>18</v>
      </c>
      <c r="G298" s="9">
        <v>0</v>
      </c>
      <c r="H298" s="9">
        <v>0</v>
      </c>
      <c r="I298" s="9">
        <v>0</v>
      </c>
      <c r="J298" s="1">
        <v>0</v>
      </c>
      <c r="K298" s="1">
        <v>18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f t="shared" si="163"/>
        <v>6138</v>
      </c>
      <c r="V298" s="1" t="str">
        <f t="shared" si="164"/>
        <v>Monique Groenen</v>
      </c>
      <c r="W298" s="18"/>
      <c r="X298" s="20">
        <f t="shared" si="168"/>
        <v>0.32200000000000001</v>
      </c>
      <c r="Y298" s="10">
        <f t="shared" si="169"/>
        <v>0.32200000000000001</v>
      </c>
      <c r="AA298" t="str">
        <f t="shared" si="165"/>
        <v>Libre</v>
      </c>
      <c r="AB298" t="str">
        <f t="shared" si="166"/>
        <v>Oude WAAL</v>
      </c>
      <c r="AF298" s="22">
        <f t="shared" si="170"/>
        <v>0</v>
      </c>
      <c r="AG298" s="22">
        <f t="shared" si="171"/>
        <v>0</v>
      </c>
      <c r="AH298" s="22">
        <f t="shared" si="172"/>
        <v>1</v>
      </c>
      <c r="AI298">
        <f>VLOOKUP(Y298,'Moy libre'!$B$5:$E$52,3)</f>
        <v>25</v>
      </c>
      <c r="AJ298">
        <f>VLOOKUP(Y298,'Moy libre'!$H$5:$K$52,3)</f>
        <v>20</v>
      </c>
      <c r="AK298">
        <f>VLOOKUP(Y298,'Moy libre'!$N$5:$Q$52,3)</f>
        <v>18</v>
      </c>
      <c r="AL298">
        <f>VLOOKUP(Y298,'Moy libre'!$T$5:$W$52,3)</f>
        <v>15</v>
      </c>
      <c r="AM298">
        <f>VLOOKUP(Y298,'Moy libre'!$Z$5:$AC$52,3)</f>
        <v>14</v>
      </c>
    </row>
    <row r="299" spans="1:56" x14ac:dyDescent="0.25">
      <c r="A299" s="3">
        <v>6137</v>
      </c>
      <c r="B299" s="2" t="s">
        <v>253</v>
      </c>
      <c r="C299" s="1"/>
      <c r="D299" s="1">
        <v>0.97199999999999998</v>
      </c>
      <c r="E299" s="1" t="s">
        <v>38</v>
      </c>
      <c r="F299" s="1">
        <v>28</v>
      </c>
      <c r="G299" s="9">
        <v>0.78800000000000003</v>
      </c>
      <c r="H299" s="1">
        <v>1.032</v>
      </c>
      <c r="I299" s="9">
        <v>0.878</v>
      </c>
      <c r="J299" s="1">
        <v>1.032</v>
      </c>
      <c r="K299" s="1">
        <v>32</v>
      </c>
      <c r="L299" s="1">
        <v>129</v>
      </c>
      <c r="M299" s="1">
        <v>125</v>
      </c>
      <c r="N299" s="1">
        <v>5</v>
      </c>
      <c r="O299" s="1">
        <v>167</v>
      </c>
      <c r="P299" s="1">
        <v>212</v>
      </c>
      <c r="Q299" s="1">
        <v>7</v>
      </c>
      <c r="R299" s="1">
        <v>296</v>
      </c>
      <c r="S299" s="1">
        <v>337</v>
      </c>
      <c r="T299" s="1">
        <v>12</v>
      </c>
      <c r="U299" s="1">
        <f t="shared" si="163"/>
        <v>6137</v>
      </c>
      <c r="V299" s="1" t="str">
        <f t="shared" si="164"/>
        <v>Melvin Groenen</v>
      </c>
      <c r="W299" s="18"/>
      <c r="X299" s="20">
        <f t="shared" si="168"/>
        <v>0.97199999999999998</v>
      </c>
      <c r="Y299" s="10">
        <f t="shared" si="169"/>
        <v>0.87833827893175076</v>
      </c>
      <c r="AA299" t="str">
        <f t="shared" si="165"/>
        <v>Libre</v>
      </c>
      <c r="AB299" t="str">
        <f t="shared" si="166"/>
        <v>Oude WAAL</v>
      </c>
      <c r="AF299" s="22">
        <f t="shared" si="170"/>
        <v>0</v>
      </c>
      <c r="AG299" s="22">
        <f t="shared" si="171"/>
        <v>1</v>
      </c>
      <c r="AH299" s="22">
        <f t="shared" si="172"/>
        <v>0</v>
      </c>
      <c r="AI299">
        <f>VLOOKUP(Y299,'Moy libre'!$B$5:$E$52,3)</f>
        <v>25</v>
      </c>
      <c r="AJ299">
        <f>VLOOKUP(Y299,'Moy libre'!$H$5:$K$52,3)</f>
        <v>25</v>
      </c>
      <c r="AK299">
        <f>VLOOKUP(Y299,'Moy libre'!$N$5:$Q$52,3)</f>
        <v>25</v>
      </c>
      <c r="AL299">
        <f>VLOOKUP(Y299,'Moy libre'!$T$5:$W$52,3)</f>
        <v>25</v>
      </c>
      <c r="AM299">
        <f>VLOOKUP(Y299,'Moy libre'!$Z$5:$AC$52,3)</f>
        <v>25</v>
      </c>
    </row>
    <row r="300" spans="1:56" x14ac:dyDescent="0.25">
      <c r="A300" s="3">
        <v>6131</v>
      </c>
      <c r="B300" s="2" t="s">
        <v>244</v>
      </c>
      <c r="C300" s="1"/>
      <c r="D300" s="1">
        <v>1.726</v>
      </c>
      <c r="E300" s="1" t="s">
        <v>38</v>
      </c>
      <c r="F300" s="1">
        <v>54</v>
      </c>
      <c r="G300" s="9">
        <v>1.248</v>
      </c>
      <c r="H300" s="1">
        <v>1.3380000000000001</v>
      </c>
      <c r="I300" s="9">
        <v>1.3089999999999999</v>
      </c>
      <c r="J300" s="1">
        <v>1.3380000000000001</v>
      </c>
      <c r="K300" s="1">
        <v>41</v>
      </c>
      <c r="L300" s="1">
        <v>443</v>
      </c>
      <c r="M300" s="1">
        <v>331</v>
      </c>
      <c r="N300" s="1">
        <v>12</v>
      </c>
      <c r="O300" s="1">
        <v>191</v>
      </c>
      <c r="P300" s="1">
        <v>153</v>
      </c>
      <c r="Q300" s="1">
        <v>5</v>
      </c>
      <c r="R300" s="1">
        <v>634</v>
      </c>
      <c r="S300" s="1">
        <v>484</v>
      </c>
      <c r="T300" s="1">
        <v>17</v>
      </c>
      <c r="U300" s="1">
        <f t="shared" si="163"/>
        <v>6131</v>
      </c>
      <c r="V300" s="1" t="str">
        <f t="shared" si="164"/>
        <v>Piet Groenen</v>
      </c>
      <c r="W300" s="18"/>
      <c r="X300" s="20">
        <f t="shared" si="168"/>
        <v>1.726</v>
      </c>
      <c r="Y300" s="10">
        <f t="shared" si="169"/>
        <v>1.3099173553719008</v>
      </c>
      <c r="AA300" t="str">
        <f t="shared" si="165"/>
        <v>Libre</v>
      </c>
      <c r="AB300" t="str">
        <f t="shared" si="166"/>
        <v>Oude WAAL</v>
      </c>
      <c r="AF300" s="22">
        <f t="shared" si="170"/>
        <v>0</v>
      </c>
      <c r="AG300" s="22">
        <f t="shared" si="171"/>
        <v>1</v>
      </c>
      <c r="AH300" s="22">
        <f t="shared" si="172"/>
        <v>0</v>
      </c>
      <c r="AI300">
        <f>VLOOKUP(Y300,'Moy libre'!$B$5:$E$52,3)</f>
        <v>41</v>
      </c>
      <c r="AJ300">
        <f>VLOOKUP(Y300,'Moy libre'!$H$5:$K$52,3)</f>
        <v>41</v>
      </c>
      <c r="AK300">
        <f>VLOOKUP(Y300,'Moy libre'!$N$5:$Q$52,3)</f>
        <v>41</v>
      </c>
      <c r="AL300">
        <f>VLOOKUP(Y300,'Moy libre'!$T$5:$W$52,3)</f>
        <v>41</v>
      </c>
      <c r="AM300">
        <f>VLOOKUP(Y300,'Moy libre'!$Z$5:$AC$52,3)</f>
        <v>41</v>
      </c>
    </row>
    <row r="301" spans="1:56" x14ac:dyDescent="0.25">
      <c r="A301" s="3">
        <v>6099</v>
      </c>
      <c r="B301" s="2" t="s">
        <v>254</v>
      </c>
      <c r="C301" s="1"/>
      <c r="D301" s="1">
        <v>0.79500000000000004</v>
      </c>
      <c r="E301" s="1" t="s">
        <v>38</v>
      </c>
      <c r="F301" s="1">
        <v>22</v>
      </c>
      <c r="G301" s="9">
        <v>0.875</v>
      </c>
      <c r="H301" s="1">
        <v>0.91600000000000004</v>
      </c>
      <c r="I301" s="9">
        <v>0.90200000000000002</v>
      </c>
      <c r="J301" s="1">
        <v>0.91600000000000004</v>
      </c>
      <c r="K301" s="1">
        <v>28</v>
      </c>
      <c r="L301" s="1">
        <v>219</v>
      </c>
      <c r="M301" s="1">
        <v>239</v>
      </c>
      <c r="N301" s="1">
        <v>10</v>
      </c>
      <c r="O301" s="1">
        <v>105</v>
      </c>
      <c r="P301" s="1">
        <v>120</v>
      </c>
      <c r="Q301" s="1">
        <v>5</v>
      </c>
      <c r="R301" s="1">
        <v>324</v>
      </c>
      <c r="S301" s="1">
        <v>359</v>
      </c>
      <c r="T301" s="1">
        <v>15</v>
      </c>
      <c r="U301" s="1">
        <f t="shared" si="163"/>
        <v>6099</v>
      </c>
      <c r="V301" s="1" t="str">
        <f t="shared" si="164"/>
        <v>Stef Eeuwes</v>
      </c>
      <c r="W301" s="18"/>
      <c r="X301" s="20">
        <f t="shared" si="168"/>
        <v>0.79500000000000004</v>
      </c>
      <c r="Y301" s="10">
        <f t="shared" si="169"/>
        <v>0.90250696378830086</v>
      </c>
      <c r="AA301" t="str">
        <f t="shared" si="165"/>
        <v>Libre</v>
      </c>
      <c r="AB301" t="str">
        <f t="shared" si="166"/>
        <v>Oude WAAL</v>
      </c>
      <c r="AF301" s="22">
        <f t="shared" si="170"/>
        <v>1</v>
      </c>
      <c r="AG301" s="22">
        <f t="shared" si="171"/>
        <v>0</v>
      </c>
      <c r="AH301" s="22">
        <f t="shared" si="172"/>
        <v>0</v>
      </c>
      <c r="AI301">
        <f>VLOOKUP(Y301,'Moy libre'!$B$5:$E$52,3)</f>
        <v>28</v>
      </c>
      <c r="AJ301">
        <f>VLOOKUP(Y301,'Moy libre'!$H$5:$K$52,3)</f>
        <v>28</v>
      </c>
      <c r="AK301">
        <f>VLOOKUP(Y301,'Moy libre'!$N$5:$Q$52,3)</f>
        <v>28</v>
      </c>
      <c r="AL301">
        <f>VLOOKUP(Y301,'Moy libre'!$T$5:$W$52,3)</f>
        <v>28</v>
      </c>
      <c r="AM301">
        <f>VLOOKUP(Y301,'Moy libre'!$Z$5:$AC$52,3)</f>
        <v>28</v>
      </c>
    </row>
    <row r="302" spans="1:56" x14ac:dyDescent="0.25">
      <c r="A302" s="3">
        <v>6066</v>
      </c>
      <c r="B302" s="2" t="s">
        <v>255</v>
      </c>
      <c r="C302" s="1"/>
      <c r="D302" s="1">
        <v>0.57199999999999995</v>
      </c>
      <c r="E302" s="1" t="s">
        <v>38</v>
      </c>
      <c r="F302" s="1">
        <v>18</v>
      </c>
      <c r="G302" s="1">
        <v>0.63</v>
      </c>
      <c r="H302" s="9">
        <v>0.49399999999999999</v>
      </c>
      <c r="I302" s="9">
        <v>0.53</v>
      </c>
      <c r="J302" s="1">
        <v>0.63</v>
      </c>
      <c r="K302" s="1">
        <v>19</v>
      </c>
      <c r="L302" s="1">
        <v>124</v>
      </c>
      <c r="M302" s="1">
        <v>251</v>
      </c>
      <c r="N302" s="1">
        <v>9</v>
      </c>
      <c r="O302" s="1">
        <v>119</v>
      </c>
      <c r="P302" s="1">
        <v>207</v>
      </c>
      <c r="Q302" s="1">
        <v>7</v>
      </c>
      <c r="R302" s="1">
        <v>243</v>
      </c>
      <c r="S302" s="1">
        <v>458</v>
      </c>
      <c r="T302" s="1">
        <v>16</v>
      </c>
      <c r="U302" s="1">
        <f t="shared" si="163"/>
        <v>6066</v>
      </c>
      <c r="V302" s="1" t="str">
        <f t="shared" si="164"/>
        <v>Dennis Derksen</v>
      </c>
      <c r="W302" s="18"/>
      <c r="X302" s="20">
        <f t="shared" si="168"/>
        <v>0.57199999999999995</v>
      </c>
      <c r="Y302" s="10">
        <f t="shared" si="169"/>
        <v>0.53056768558951961</v>
      </c>
      <c r="AA302" t="str">
        <f t="shared" si="165"/>
        <v>Libre</v>
      </c>
      <c r="AB302" t="str">
        <f t="shared" si="166"/>
        <v>Oude WAAL</v>
      </c>
      <c r="AF302" s="22">
        <f t="shared" si="170"/>
        <v>0</v>
      </c>
      <c r="AG302" s="22">
        <f t="shared" si="171"/>
        <v>1</v>
      </c>
      <c r="AH302" s="22">
        <f t="shared" si="172"/>
        <v>0</v>
      </c>
      <c r="AI302">
        <f>VLOOKUP(Y302,'Moy libre'!$B$5:$E$52,3)</f>
        <v>25</v>
      </c>
      <c r="AJ302">
        <f>VLOOKUP(Y302,'Moy libre'!$H$5:$K$52,3)</f>
        <v>20</v>
      </c>
      <c r="AK302">
        <f>VLOOKUP(Y302,'Moy libre'!$N$5:$Q$52,3)</f>
        <v>18</v>
      </c>
      <c r="AL302">
        <f>VLOOKUP(Y302,'Moy libre'!$T$5:$W$52,3)</f>
        <v>16</v>
      </c>
      <c r="AM302">
        <f>VLOOKUP(Y302,'Moy libre'!$Z$5:$AC$52,3)</f>
        <v>16</v>
      </c>
    </row>
    <row r="303" spans="1:56" x14ac:dyDescent="0.25">
      <c r="A303" s="3">
        <v>6058</v>
      </c>
      <c r="B303" s="2" t="s">
        <v>256</v>
      </c>
      <c r="C303" s="1"/>
      <c r="D303" s="1">
        <v>0.505</v>
      </c>
      <c r="E303" s="1" t="s">
        <v>38</v>
      </c>
      <c r="F303" s="1">
        <v>16</v>
      </c>
      <c r="G303" s="9">
        <v>0.54500000000000004</v>
      </c>
      <c r="H303" s="1">
        <v>0.56100000000000005</v>
      </c>
      <c r="I303" s="9">
        <v>0.54900000000000004</v>
      </c>
      <c r="J303" s="1">
        <v>0.56100000000000005</v>
      </c>
      <c r="K303" s="1">
        <v>16</v>
      </c>
      <c r="L303" s="1">
        <v>136</v>
      </c>
      <c r="M303" s="1">
        <v>242</v>
      </c>
      <c r="N303" s="1">
        <v>9</v>
      </c>
      <c r="O303" s="1">
        <v>97</v>
      </c>
      <c r="P303" s="1">
        <v>182</v>
      </c>
      <c r="Q303" s="1">
        <v>6</v>
      </c>
      <c r="R303" s="1">
        <v>233</v>
      </c>
      <c r="S303" s="1">
        <v>424</v>
      </c>
      <c r="T303" s="1">
        <v>15</v>
      </c>
      <c r="U303" s="1">
        <f t="shared" si="163"/>
        <v>6058</v>
      </c>
      <c r="V303" s="1" t="str">
        <f t="shared" si="164"/>
        <v>Annet Buil</v>
      </c>
      <c r="W303" s="18"/>
      <c r="X303" s="20">
        <f t="shared" si="168"/>
        <v>0.505</v>
      </c>
      <c r="Y303" s="10">
        <f t="shared" si="169"/>
        <v>0.54952830188679247</v>
      </c>
      <c r="AA303" t="str">
        <f t="shared" si="165"/>
        <v>Libre</v>
      </c>
      <c r="AB303" t="str">
        <f t="shared" si="166"/>
        <v>Oude WAAL</v>
      </c>
      <c r="AF303" s="22">
        <f t="shared" si="170"/>
        <v>1</v>
      </c>
      <c r="AG303" s="22">
        <f t="shared" si="171"/>
        <v>0</v>
      </c>
      <c r="AH303" s="22">
        <f t="shared" si="172"/>
        <v>0</v>
      </c>
      <c r="AI303">
        <f>VLOOKUP(Y303,'Moy libre'!$B$5:$E$52,3)</f>
        <v>25</v>
      </c>
      <c r="AJ303">
        <f>VLOOKUP(Y303,'Moy libre'!$H$5:$K$52,3)</f>
        <v>20</v>
      </c>
      <c r="AK303">
        <f>VLOOKUP(Y303,'Moy libre'!$N$5:$Q$52,3)</f>
        <v>18</v>
      </c>
      <c r="AL303">
        <f>VLOOKUP(Y303,'Moy libre'!$T$5:$W$52,3)</f>
        <v>16</v>
      </c>
      <c r="AM303">
        <f>VLOOKUP(Y303,'Moy libre'!$Z$5:$AC$52,3)</f>
        <v>16</v>
      </c>
    </row>
    <row r="305" spans="1:56" ht="21" x14ac:dyDescent="0.4">
      <c r="A305" s="8" t="s">
        <v>257</v>
      </c>
    </row>
    <row r="307" spans="1:56" x14ac:dyDescent="0.25">
      <c r="A307" s="2" t="s">
        <v>4</v>
      </c>
      <c r="B307" s="2" t="s">
        <v>5</v>
      </c>
      <c r="D307" s="1" t="s">
        <v>6</v>
      </c>
      <c r="E307" s="1" t="s">
        <v>7</v>
      </c>
      <c r="F307" s="1" t="s">
        <v>8</v>
      </c>
      <c r="G307" s="1" t="s">
        <v>9</v>
      </c>
      <c r="H307" s="1" t="s">
        <v>10</v>
      </c>
      <c r="I307" s="1" t="s">
        <v>11</v>
      </c>
      <c r="J307" s="1" t="s">
        <v>12</v>
      </c>
      <c r="L307" s="1" t="s">
        <v>13</v>
      </c>
      <c r="M307" s="1" t="s">
        <v>14</v>
      </c>
      <c r="N307" s="1" t="s">
        <v>15</v>
      </c>
      <c r="O307" s="1" t="s">
        <v>16</v>
      </c>
      <c r="P307" s="1" t="s">
        <v>17</v>
      </c>
      <c r="Q307" s="1" t="s">
        <v>18</v>
      </c>
      <c r="R307" s="1" t="s">
        <v>19</v>
      </c>
      <c r="S307" s="1" t="s">
        <v>20</v>
      </c>
      <c r="T307" s="1" t="s">
        <v>21</v>
      </c>
      <c r="U307" s="1"/>
      <c r="V307" s="1"/>
      <c r="W307" s="18"/>
      <c r="X307" s="20"/>
    </row>
    <row r="308" spans="1:56" x14ac:dyDescent="0.25">
      <c r="A308" s="3">
        <v>6674</v>
      </c>
      <c r="B308" s="2" t="s">
        <v>258</v>
      </c>
      <c r="C308" s="1"/>
      <c r="D308" s="1">
        <v>0.25</v>
      </c>
      <c r="E308" s="1" t="s">
        <v>30</v>
      </c>
      <c r="F308" s="1">
        <v>17</v>
      </c>
      <c r="G308" s="9">
        <v>0</v>
      </c>
      <c r="H308" s="9">
        <v>0</v>
      </c>
      <c r="I308" s="9">
        <v>0</v>
      </c>
      <c r="J308" s="1">
        <v>0</v>
      </c>
      <c r="K308" s="1">
        <v>17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f t="shared" ref="U308:U330" si="173">A308</f>
        <v>6674</v>
      </c>
      <c r="V308" s="1" t="str">
        <f t="shared" ref="V308:V330" si="174">B308</f>
        <v>Peter Groeneweg</v>
      </c>
      <c r="W308" s="18"/>
      <c r="X308" s="20"/>
      <c r="Z308" s="10">
        <f t="shared" ref="Z308:Z313" si="175">IF(T308&gt;0,R308/S308,D308)</f>
        <v>0.25</v>
      </c>
      <c r="AA308" t="str">
        <f t="shared" ref="AA308:AA330" si="176">E308</f>
        <v>Driebanden</v>
      </c>
      <c r="AB308" t="str">
        <f t="shared" ref="AB308:AB330" si="177">$A$305</f>
        <v>Sprokkelaar</v>
      </c>
      <c r="AC308">
        <f>VLOOKUP(Z308,'moy drb'!$B$3:$E$47,3)</f>
        <v>17</v>
      </c>
      <c r="AD308">
        <f>VLOOKUP(Z308,'moy drb'!$H$3:$K$47,3)</f>
        <v>15</v>
      </c>
      <c r="AO308" s="1">
        <f t="shared" ref="AO308:AO313" si="178">A308</f>
        <v>6674</v>
      </c>
      <c r="AP308" s="2" t="str">
        <f t="shared" ref="AP308:AP313" si="179">B308</f>
        <v>Peter Groeneweg</v>
      </c>
      <c r="AQ308" s="14">
        <f t="shared" ref="AQ308:AQ313" si="180">F308</f>
        <v>17</v>
      </c>
      <c r="AR308" s="16">
        <f t="shared" ref="AR308:AR313" si="181">D308</f>
        <v>0.25</v>
      </c>
      <c r="AS308" s="10">
        <f t="shared" ref="AS308:AS313" si="182">IF(T308&gt;0,R308/S308,D308)</f>
        <v>0.25</v>
      </c>
      <c r="AT308" t="str">
        <f t="shared" ref="AT308:AT313" si="183">E308</f>
        <v>Driebanden</v>
      </c>
      <c r="AU308" t="str">
        <f t="shared" ref="AU308:AU313" si="184">$A$305</f>
        <v>Sprokkelaar</v>
      </c>
      <c r="AV308">
        <f>VLOOKUP(AS308,'moy drb'!$B$3:$E$47,3)</f>
        <v>17</v>
      </c>
      <c r="AW308">
        <f>VLOOKUP(AS308,'moy drb'!$H$3:$K$47,3)</f>
        <v>15</v>
      </c>
      <c r="BB308">
        <f t="shared" ref="BB308:BB313" si="185">IF(AS308&gt;AR308,1,0)</f>
        <v>0</v>
      </c>
      <c r="BC308">
        <f t="shared" ref="BC308:BC313" si="186">IF(AS308&lt;AR308,1,0)</f>
        <v>0</v>
      </c>
      <c r="BD308">
        <f t="shared" ref="BD308:BD313" si="187">IF(AR308=AS308,1,0)</f>
        <v>1</v>
      </c>
    </row>
    <row r="309" spans="1:56" x14ac:dyDescent="0.25">
      <c r="A309" s="3">
        <v>6649</v>
      </c>
      <c r="B309" s="2" t="s">
        <v>259</v>
      </c>
      <c r="C309" s="1"/>
      <c r="D309" s="1">
        <v>0</v>
      </c>
      <c r="E309" s="1" t="s">
        <v>30</v>
      </c>
      <c r="F309" s="1">
        <v>17</v>
      </c>
      <c r="G309" s="1">
        <v>0.36899999999999999</v>
      </c>
      <c r="H309" s="9">
        <v>0</v>
      </c>
      <c r="I309" s="9">
        <v>0</v>
      </c>
      <c r="J309" s="1">
        <v>0.36899999999999999</v>
      </c>
      <c r="K309" s="1">
        <v>21</v>
      </c>
      <c r="L309" s="1">
        <v>17</v>
      </c>
      <c r="M309" s="1">
        <v>46</v>
      </c>
      <c r="N309" s="1">
        <v>1</v>
      </c>
      <c r="O309" s="1">
        <v>0</v>
      </c>
      <c r="P309" s="1">
        <v>0</v>
      </c>
      <c r="Q309" s="1">
        <v>0</v>
      </c>
      <c r="R309" s="1">
        <v>17</v>
      </c>
      <c r="S309" s="1">
        <v>46</v>
      </c>
      <c r="T309" s="1">
        <v>1</v>
      </c>
      <c r="U309" s="1">
        <f t="shared" si="173"/>
        <v>6649</v>
      </c>
      <c r="V309" s="1" t="str">
        <f t="shared" si="174"/>
        <v>Toon Hoksbergen</v>
      </c>
      <c r="W309" s="18"/>
      <c r="X309" s="20"/>
      <c r="Z309" s="10">
        <f t="shared" si="175"/>
        <v>0.36956521739130432</v>
      </c>
      <c r="AA309" t="str">
        <f t="shared" si="176"/>
        <v>Driebanden</v>
      </c>
      <c r="AB309" t="str">
        <f t="shared" si="177"/>
        <v>Sprokkelaar</v>
      </c>
      <c r="AC309">
        <f>VLOOKUP(Z309,'moy drb'!$B$3:$E$47,3)</f>
        <v>21</v>
      </c>
      <c r="AD309">
        <f>VLOOKUP(Z309,'moy drb'!$H$3:$K$47,3)</f>
        <v>21</v>
      </c>
      <c r="AO309" s="1">
        <f t="shared" si="178"/>
        <v>6649</v>
      </c>
      <c r="AP309" s="2" t="str">
        <f t="shared" si="179"/>
        <v>Toon Hoksbergen</v>
      </c>
      <c r="AQ309" s="14">
        <f t="shared" si="180"/>
        <v>17</v>
      </c>
      <c r="AR309" s="16">
        <f t="shared" si="181"/>
        <v>0</v>
      </c>
      <c r="AS309" s="10">
        <f t="shared" si="182"/>
        <v>0.36956521739130432</v>
      </c>
      <c r="AT309" t="str">
        <f t="shared" si="183"/>
        <v>Driebanden</v>
      </c>
      <c r="AU309" t="str">
        <f t="shared" si="184"/>
        <v>Sprokkelaar</v>
      </c>
      <c r="AV309">
        <f>VLOOKUP(AS309,'moy drb'!$B$3:$E$47,3)</f>
        <v>21</v>
      </c>
      <c r="AW309">
        <f>VLOOKUP(AS309,'moy drb'!$H$3:$K$47,3)</f>
        <v>21</v>
      </c>
      <c r="BB309">
        <f t="shared" si="185"/>
        <v>1</v>
      </c>
      <c r="BC309">
        <f t="shared" si="186"/>
        <v>0</v>
      </c>
      <c r="BD309">
        <f t="shared" si="187"/>
        <v>0</v>
      </c>
    </row>
    <row r="310" spans="1:56" x14ac:dyDescent="0.25">
      <c r="A310" s="3">
        <v>6553</v>
      </c>
      <c r="B310" s="2" t="s">
        <v>260</v>
      </c>
      <c r="C310" s="1"/>
      <c r="D310" s="1">
        <v>0.33500000000000002</v>
      </c>
      <c r="E310" s="1" t="s">
        <v>30</v>
      </c>
      <c r="F310" s="1">
        <v>19</v>
      </c>
      <c r="G310" s="1">
        <v>0.35899999999999999</v>
      </c>
      <c r="H310" s="9">
        <v>0.33400000000000002</v>
      </c>
      <c r="I310" s="9">
        <v>0.33700000000000002</v>
      </c>
      <c r="J310" s="1">
        <v>0.35899999999999999</v>
      </c>
      <c r="K310" s="1">
        <v>20</v>
      </c>
      <c r="L310" s="1">
        <v>211</v>
      </c>
      <c r="M310" s="1">
        <v>626</v>
      </c>
      <c r="N310" s="1">
        <v>12</v>
      </c>
      <c r="O310" s="1">
        <v>206</v>
      </c>
      <c r="P310" s="1">
        <v>610</v>
      </c>
      <c r="Q310" s="1">
        <v>12</v>
      </c>
      <c r="R310" s="1">
        <v>417</v>
      </c>
      <c r="S310" s="1">
        <v>1236</v>
      </c>
      <c r="T310" s="1">
        <v>24</v>
      </c>
      <c r="U310" s="1">
        <f t="shared" si="173"/>
        <v>6553</v>
      </c>
      <c r="V310" s="1" t="str">
        <f t="shared" si="174"/>
        <v>Toon Boerstal</v>
      </c>
      <c r="W310" s="18"/>
      <c r="X310" s="20"/>
      <c r="Z310" s="10">
        <f t="shared" si="175"/>
        <v>0.33737864077669905</v>
      </c>
      <c r="AA310" t="str">
        <f t="shared" si="176"/>
        <v>Driebanden</v>
      </c>
      <c r="AB310" t="str">
        <f t="shared" si="177"/>
        <v>Sprokkelaar</v>
      </c>
      <c r="AC310">
        <f>VLOOKUP(Z310,'moy drb'!$B$3:$E$47,3)</f>
        <v>19</v>
      </c>
      <c r="AD310">
        <f>VLOOKUP(Z310,'moy drb'!$H$3:$K$47,3)</f>
        <v>19</v>
      </c>
      <c r="AO310" s="1">
        <f t="shared" si="178"/>
        <v>6553</v>
      </c>
      <c r="AP310" s="2" t="str">
        <f t="shared" si="179"/>
        <v>Toon Boerstal</v>
      </c>
      <c r="AQ310" s="14">
        <f t="shared" si="180"/>
        <v>19</v>
      </c>
      <c r="AR310" s="16">
        <f t="shared" si="181"/>
        <v>0.33500000000000002</v>
      </c>
      <c r="AS310" s="10">
        <f t="shared" si="182"/>
        <v>0.33737864077669905</v>
      </c>
      <c r="AT310" t="str">
        <f t="shared" si="183"/>
        <v>Driebanden</v>
      </c>
      <c r="AU310" t="str">
        <f t="shared" si="184"/>
        <v>Sprokkelaar</v>
      </c>
      <c r="AV310">
        <f>VLOOKUP(AS310,'moy drb'!$B$3:$E$47,3)</f>
        <v>19</v>
      </c>
      <c r="AW310">
        <f>VLOOKUP(AS310,'moy drb'!$H$3:$K$47,3)</f>
        <v>19</v>
      </c>
      <c r="BB310">
        <f t="shared" si="185"/>
        <v>1</v>
      </c>
      <c r="BC310">
        <f t="shared" si="186"/>
        <v>0</v>
      </c>
      <c r="BD310">
        <f t="shared" si="187"/>
        <v>0</v>
      </c>
    </row>
    <row r="311" spans="1:56" x14ac:dyDescent="0.25">
      <c r="A311" s="3">
        <v>6424</v>
      </c>
      <c r="B311" s="2" t="s">
        <v>261</v>
      </c>
      <c r="C311" s="1"/>
      <c r="D311" s="1">
        <v>0.32300000000000001</v>
      </c>
      <c r="E311" s="1" t="s">
        <v>30</v>
      </c>
      <c r="F311" s="1">
        <v>19</v>
      </c>
      <c r="G311" s="9">
        <v>0.29399999999999998</v>
      </c>
      <c r="H311" s="1">
        <v>0.34100000000000003</v>
      </c>
      <c r="I311" s="9">
        <v>0.32800000000000001</v>
      </c>
      <c r="J311" s="1">
        <v>0.34100000000000003</v>
      </c>
      <c r="K311" s="1">
        <v>20</v>
      </c>
      <c r="L311" s="1">
        <v>205</v>
      </c>
      <c r="M311" s="1">
        <v>593</v>
      </c>
      <c r="N311" s="1">
        <v>12</v>
      </c>
      <c r="O311" s="1">
        <v>207</v>
      </c>
      <c r="P311" s="1">
        <v>661</v>
      </c>
      <c r="Q311" s="1">
        <v>12</v>
      </c>
      <c r="R311" s="1">
        <v>412</v>
      </c>
      <c r="S311" s="1">
        <v>1254</v>
      </c>
      <c r="T311" s="1">
        <v>24</v>
      </c>
      <c r="U311" s="1">
        <f t="shared" si="173"/>
        <v>6424</v>
      </c>
      <c r="V311" s="1" t="str">
        <f t="shared" si="174"/>
        <v>Fred Hendriks</v>
      </c>
      <c r="W311" s="18"/>
      <c r="X311" s="20"/>
      <c r="Z311" s="10">
        <f t="shared" si="175"/>
        <v>0.32854864433811803</v>
      </c>
      <c r="AA311" t="str">
        <f t="shared" si="176"/>
        <v>Driebanden</v>
      </c>
      <c r="AB311" t="str">
        <f t="shared" si="177"/>
        <v>Sprokkelaar</v>
      </c>
      <c r="AC311">
        <f>VLOOKUP(Z311,'moy drb'!$B$3:$E$47,3)</f>
        <v>19</v>
      </c>
      <c r="AD311">
        <f>VLOOKUP(Z311,'moy drb'!$H$3:$K$47,3)</f>
        <v>19</v>
      </c>
      <c r="AO311" s="1">
        <f t="shared" si="178"/>
        <v>6424</v>
      </c>
      <c r="AP311" s="2" t="str">
        <f t="shared" si="179"/>
        <v>Fred Hendriks</v>
      </c>
      <c r="AQ311" s="14">
        <f t="shared" si="180"/>
        <v>19</v>
      </c>
      <c r="AR311" s="16">
        <f t="shared" si="181"/>
        <v>0.32300000000000001</v>
      </c>
      <c r="AS311" s="10">
        <f t="shared" si="182"/>
        <v>0.32854864433811803</v>
      </c>
      <c r="AT311" t="str">
        <f t="shared" si="183"/>
        <v>Driebanden</v>
      </c>
      <c r="AU311" t="str">
        <f t="shared" si="184"/>
        <v>Sprokkelaar</v>
      </c>
      <c r="AV311">
        <f>VLOOKUP(AS311,'moy drb'!$B$3:$E$47,3)</f>
        <v>19</v>
      </c>
      <c r="AW311">
        <f>VLOOKUP(AS311,'moy drb'!$H$3:$K$47,3)</f>
        <v>19</v>
      </c>
      <c r="BB311">
        <f t="shared" si="185"/>
        <v>1</v>
      </c>
      <c r="BC311">
        <f t="shared" si="186"/>
        <v>0</v>
      </c>
      <c r="BD311">
        <f t="shared" si="187"/>
        <v>0</v>
      </c>
    </row>
    <row r="312" spans="1:56" x14ac:dyDescent="0.25">
      <c r="A312" s="3">
        <v>6377</v>
      </c>
      <c r="B312" s="2" t="s">
        <v>262</v>
      </c>
      <c r="C312" s="1"/>
      <c r="D312" s="1">
        <v>0.38200000000000001</v>
      </c>
      <c r="E312" s="1" t="s">
        <v>30</v>
      </c>
      <c r="F312" s="1">
        <v>22</v>
      </c>
      <c r="G312" s="9">
        <v>0.38200000000000001</v>
      </c>
      <c r="H312" s="1">
        <v>0.41599999999999998</v>
      </c>
      <c r="I312" s="9">
        <v>0.38900000000000001</v>
      </c>
      <c r="J312" s="1">
        <v>0.41599999999999998</v>
      </c>
      <c r="K312" s="1">
        <v>23</v>
      </c>
      <c r="L312" s="1">
        <v>222</v>
      </c>
      <c r="M312" s="1">
        <v>531</v>
      </c>
      <c r="N312" s="1">
        <v>11</v>
      </c>
      <c r="O312" s="1">
        <v>221</v>
      </c>
      <c r="P312" s="1">
        <v>607</v>
      </c>
      <c r="Q312" s="1">
        <v>12</v>
      </c>
      <c r="R312" s="1">
        <v>443</v>
      </c>
      <c r="S312" s="1">
        <v>1138</v>
      </c>
      <c r="T312" s="1">
        <v>23</v>
      </c>
      <c r="U312" s="1">
        <f t="shared" si="173"/>
        <v>6377</v>
      </c>
      <c r="V312" s="1" t="str">
        <f t="shared" si="174"/>
        <v>Erwin Wiegmink</v>
      </c>
      <c r="W312" s="18"/>
      <c r="X312" s="20"/>
      <c r="Z312" s="10">
        <f t="shared" si="175"/>
        <v>0.38927943760984185</v>
      </c>
      <c r="AA312" t="str">
        <f t="shared" si="176"/>
        <v>Driebanden</v>
      </c>
      <c r="AB312" t="str">
        <f t="shared" si="177"/>
        <v>Sprokkelaar</v>
      </c>
      <c r="AC312">
        <f>VLOOKUP(Z312,'moy drb'!$B$3:$E$47,3)</f>
        <v>22</v>
      </c>
      <c r="AD312">
        <f>VLOOKUP(Z312,'moy drb'!$H$3:$K$47,3)</f>
        <v>22</v>
      </c>
      <c r="AO312" s="1">
        <f t="shared" si="178"/>
        <v>6377</v>
      </c>
      <c r="AP312" s="2" t="str">
        <f t="shared" si="179"/>
        <v>Erwin Wiegmink</v>
      </c>
      <c r="AQ312" s="14">
        <f t="shared" si="180"/>
        <v>22</v>
      </c>
      <c r="AR312" s="16">
        <f t="shared" si="181"/>
        <v>0.38200000000000001</v>
      </c>
      <c r="AS312" s="10">
        <f t="shared" si="182"/>
        <v>0.38927943760984185</v>
      </c>
      <c r="AT312" t="str">
        <f t="shared" si="183"/>
        <v>Driebanden</v>
      </c>
      <c r="AU312" t="str">
        <f t="shared" si="184"/>
        <v>Sprokkelaar</v>
      </c>
      <c r="AV312">
        <f>VLOOKUP(AS312,'moy drb'!$B$3:$E$47,3)</f>
        <v>22</v>
      </c>
      <c r="AW312">
        <f>VLOOKUP(AS312,'moy drb'!$H$3:$K$47,3)</f>
        <v>22</v>
      </c>
      <c r="BB312">
        <f t="shared" si="185"/>
        <v>1</v>
      </c>
      <c r="BC312">
        <f t="shared" si="186"/>
        <v>0</v>
      </c>
      <c r="BD312">
        <f t="shared" si="187"/>
        <v>0</v>
      </c>
    </row>
    <row r="313" spans="1:56" x14ac:dyDescent="0.25">
      <c r="A313" s="3">
        <v>6304</v>
      </c>
      <c r="B313" s="2" t="s">
        <v>87</v>
      </c>
      <c r="C313" s="1"/>
      <c r="D313" s="1">
        <v>0.57499999999999996</v>
      </c>
      <c r="E313" s="1" t="s">
        <v>30</v>
      </c>
      <c r="F313" s="1">
        <v>31</v>
      </c>
      <c r="G313" s="9">
        <v>0.59799999999999998</v>
      </c>
      <c r="H313" s="9">
        <v>0.56000000000000005</v>
      </c>
      <c r="I313" s="1">
        <v>0.63400000000000001</v>
      </c>
      <c r="J313" s="1">
        <v>0.63400000000000001</v>
      </c>
      <c r="K313" s="1">
        <v>34</v>
      </c>
      <c r="L313" s="1">
        <v>322</v>
      </c>
      <c r="M313" s="1">
        <v>539</v>
      </c>
      <c r="N313" s="1">
        <v>11</v>
      </c>
      <c r="O313" s="1">
        <v>419</v>
      </c>
      <c r="P313" s="1">
        <v>629</v>
      </c>
      <c r="Q313" s="1">
        <v>14</v>
      </c>
      <c r="R313" s="1">
        <v>741</v>
      </c>
      <c r="S313" s="1">
        <v>1168</v>
      </c>
      <c r="T313" s="1">
        <v>25</v>
      </c>
      <c r="U313" s="1">
        <f t="shared" si="173"/>
        <v>6304</v>
      </c>
      <c r="V313" s="1" t="str">
        <f t="shared" si="174"/>
        <v>Edwin Reintjes *</v>
      </c>
      <c r="W313" s="18"/>
      <c r="X313" s="20"/>
      <c r="Z313" s="10">
        <f t="shared" si="175"/>
        <v>0.63441780821917804</v>
      </c>
      <c r="AA313" t="str">
        <f t="shared" si="176"/>
        <v>Driebanden</v>
      </c>
      <c r="AB313" t="str">
        <f t="shared" si="177"/>
        <v>Sprokkelaar</v>
      </c>
      <c r="AC313">
        <f>VLOOKUP(Z313,'moy drb'!$B$3:$E$47,3)</f>
        <v>34</v>
      </c>
      <c r="AD313">
        <f>VLOOKUP(Z313,'moy drb'!$H$3:$K$47,3)</f>
        <v>34</v>
      </c>
      <c r="AO313" s="1">
        <f t="shared" si="178"/>
        <v>6304</v>
      </c>
      <c r="AP313" s="2" t="str">
        <f t="shared" si="179"/>
        <v>Edwin Reintjes *</v>
      </c>
      <c r="AQ313" s="14">
        <f t="shared" si="180"/>
        <v>31</v>
      </c>
      <c r="AR313" s="16">
        <f t="shared" si="181"/>
        <v>0.57499999999999996</v>
      </c>
      <c r="AS313" s="10">
        <f t="shared" si="182"/>
        <v>0.63441780821917804</v>
      </c>
      <c r="AT313" t="str">
        <f t="shared" si="183"/>
        <v>Driebanden</v>
      </c>
      <c r="AU313" t="str">
        <f t="shared" si="184"/>
        <v>Sprokkelaar</v>
      </c>
      <c r="AV313">
        <f>VLOOKUP(AS313,'moy drb'!$B$3:$E$47,3)</f>
        <v>34</v>
      </c>
      <c r="AW313">
        <f>VLOOKUP(AS313,'moy drb'!$H$3:$K$47,3)</f>
        <v>34</v>
      </c>
      <c r="BB313">
        <f t="shared" si="185"/>
        <v>1</v>
      </c>
      <c r="BC313">
        <f t="shared" si="186"/>
        <v>0</v>
      </c>
      <c r="BD313">
        <f t="shared" si="187"/>
        <v>0</v>
      </c>
    </row>
    <row r="314" spans="1:56" x14ac:dyDescent="0.25">
      <c r="A314" s="3">
        <v>6675</v>
      </c>
      <c r="B314" s="2" t="s">
        <v>263</v>
      </c>
      <c r="C314" s="1"/>
      <c r="D314" s="1">
        <v>1.36</v>
      </c>
      <c r="E314" s="1" t="s">
        <v>38</v>
      </c>
      <c r="F314" s="1">
        <v>41</v>
      </c>
      <c r="G314" s="1">
        <v>1.171</v>
      </c>
      <c r="H314" s="9">
        <v>0</v>
      </c>
      <c r="I314" s="9">
        <v>0</v>
      </c>
      <c r="J314" s="1">
        <v>1.171</v>
      </c>
      <c r="K314" s="1">
        <v>35</v>
      </c>
      <c r="L314" s="1">
        <v>41</v>
      </c>
      <c r="M314" s="1">
        <v>35</v>
      </c>
      <c r="N314" s="1">
        <v>1</v>
      </c>
      <c r="O314" s="1">
        <v>0</v>
      </c>
      <c r="P314" s="1">
        <v>0</v>
      </c>
      <c r="Q314" s="1">
        <v>0</v>
      </c>
      <c r="R314" s="1">
        <v>41</v>
      </c>
      <c r="S314" s="1">
        <v>35</v>
      </c>
      <c r="T314" s="1">
        <v>1</v>
      </c>
      <c r="U314" s="1">
        <f t="shared" si="173"/>
        <v>6675</v>
      </c>
      <c r="V314" s="1" t="str">
        <f t="shared" si="174"/>
        <v>Sjaak Buiting</v>
      </c>
      <c r="W314" s="18"/>
      <c r="X314" s="20">
        <f t="shared" ref="X314:X330" si="188">D314</f>
        <v>1.36</v>
      </c>
      <c r="Y314" s="10">
        <f t="shared" ref="Y314:Y330" si="189">IF(T314&gt;0,R314/S314,D314)</f>
        <v>1.1714285714285715</v>
      </c>
      <c r="AA314" t="str">
        <f t="shared" si="176"/>
        <v>Libre</v>
      </c>
      <c r="AB314" t="str">
        <f t="shared" si="177"/>
        <v>Sprokkelaar</v>
      </c>
      <c r="AF314" s="22">
        <f t="shared" ref="AF314:AF330" si="190">IF(Y314&gt;X314,1,0)</f>
        <v>0</v>
      </c>
      <c r="AG314" s="22">
        <f t="shared" ref="AG314:AG330" si="191">IF(Y314&lt;X314,1,0)</f>
        <v>1</v>
      </c>
      <c r="AH314" s="22">
        <f t="shared" ref="AH314:AH330" si="192">IF(X314=Y314,1,0)</f>
        <v>0</v>
      </c>
      <c r="AI314">
        <f>VLOOKUP(Y314,'Moy libre'!$B$5:$E$52,3)</f>
        <v>35</v>
      </c>
      <c r="AJ314">
        <f>VLOOKUP(Y314,'Moy libre'!$H$5:$K$52,3)</f>
        <v>35</v>
      </c>
      <c r="AK314">
        <f>VLOOKUP(Y314,'Moy libre'!$N$5:$Q$52,3)</f>
        <v>35</v>
      </c>
      <c r="AL314">
        <f>VLOOKUP(Y314,'Moy libre'!$T$5:$W$52,3)</f>
        <v>35</v>
      </c>
      <c r="AM314">
        <f>VLOOKUP(Y314,'Moy libre'!$Z$5:$AC$52,3)</f>
        <v>35</v>
      </c>
    </row>
    <row r="315" spans="1:56" x14ac:dyDescent="0.25">
      <c r="A315" s="3">
        <v>6649</v>
      </c>
      <c r="B315" s="2" t="s">
        <v>259</v>
      </c>
      <c r="C315" s="1"/>
      <c r="D315" s="1">
        <v>1.8779999999999999</v>
      </c>
      <c r="E315" s="1" t="s">
        <v>38</v>
      </c>
      <c r="F315" s="1">
        <v>57</v>
      </c>
      <c r="G315" s="1">
        <v>1.9390000000000001</v>
      </c>
      <c r="H315" s="9">
        <v>1.84</v>
      </c>
      <c r="I315" s="9">
        <v>1.8640000000000001</v>
      </c>
      <c r="J315" s="1">
        <v>1.9390000000000001</v>
      </c>
      <c r="K315" s="1">
        <v>60</v>
      </c>
      <c r="L315" s="1">
        <v>506</v>
      </c>
      <c r="M315" s="1">
        <v>275</v>
      </c>
      <c r="N315" s="1">
        <v>11</v>
      </c>
      <c r="O315" s="1">
        <v>458</v>
      </c>
      <c r="P315" s="1">
        <v>242</v>
      </c>
      <c r="Q315" s="1">
        <v>9</v>
      </c>
      <c r="R315" s="1">
        <v>964</v>
      </c>
      <c r="S315" s="1">
        <v>517</v>
      </c>
      <c r="T315" s="1">
        <v>20</v>
      </c>
      <c r="U315" s="1">
        <f t="shared" si="173"/>
        <v>6649</v>
      </c>
      <c r="V315" s="1" t="str">
        <f t="shared" si="174"/>
        <v>Toon Hoksbergen</v>
      </c>
      <c r="W315" s="18"/>
      <c r="X315" s="20">
        <f t="shared" si="188"/>
        <v>1.8779999999999999</v>
      </c>
      <c r="Y315" s="10">
        <f t="shared" si="189"/>
        <v>1.8646034816247583</v>
      </c>
      <c r="AA315" t="str">
        <f t="shared" si="176"/>
        <v>Libre</v>
      </c>
      <c r="AB315" t="str">
        <f t="shared" si="177"/>
        <v>Sprokkelaar</v>
      </c>
      <c r="AF315" s="22">
        <f t="shared" si="190"/>
        <v>0</v>
      </c>
      <c r="AG315" s="22">
        <f t="shared" si="191"/>
        <v>1</v>
      </c>
      <c r="AH315" s="22">
        <f t="shared" si="192"/>
        <v>0</v>
      </c>
      <c r="AI315">
        <f>VLOOKUP(Y315,'Moy libre'!$B$5:$E$52,3)</f>
        <v>57</v>
      </c>
      <c r="AJ315">
        <f>VLOOKUP(Y315,'Moy libre'!$H$5:$K$52,3)</f>
        <v>57</v>
      </c>
      <c r="AK315">
        <f>VLOOKUP(Y315,'Moy libre'!$N$5:$Q$52,3)</f>
        <v>57</v>
      </c>
      <c r="AL315">
        <f>VLOOKUP(Y315,'Moy libre'!$T$5:$W$52,3)</f>
        <v>57</v>
      </c>
      <c r="AM315">
        <f>VLOOKUP(Y315,'Moy libre'!$Z$5:$AC$52,3)</f>
        <v>57</v>
      </c>
    </row>
    <row r="316" spans="1:56" x14ac:dyDescent="0.25">
      <c r="A316" s="3">
        <v>6643</v>
      </c>
      <c r="B316" s="2" t="s">
        <v>264</v>
      </c>
      <c r="C316" s="1"/>
      <c r="D316" s="1">
        <v>0.33700000000000002</v>
      </c>
      <c r="E316" s="1" t="s">
        <v>38</v>
      </c>
      <c r="F316" s="1">
        <v>14</v>
      </c>
      <c r="G316" s="9">
        <v>0</v>
      </c>
      <c r="H316" s="9">
        <v>0</v>
      </c>
      <c r="I316" s="9">
        <v>0</v>
      </c>
      <c r="J316" s="1">
        <v>0</v>
      </c>
      <c r="K316" s="1">
        <v>14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f t="shared" si="173"/>
        <v>6643</v>
      </c>
      <c r="V316" s="1" t="str">
        <f t="shared" si="174"/>
        <v>Chico Franken</v>
      </c>
      <c r="W316" s="18"/>
      <c r="X316" s="20">
        <f t="shared" si="188"/>
        <v>0.33700000000000002</v>
      </c>
      <c r="Y316" s="10">
        <f t="shared" si="189"/>
        <v>0.33700000000000002</v>
      </c>
      <c r="AA316" t="str">
        <f t="shared" si="176"/>
        <v>Libre</v>
      </c>
      <c r="AB316" t="str">
        <f t="shared" si="177"/>
        <v>Sprokkelaar</v>
      </c>
      <c r="AF316" s="22">
        <f t="shared" si="190"/>
        <v>0</v>
      </c>
      <c r="AG316" s="22">
        <f t="shared" si="191"/>
        <v>0</v>
      </c>
      <c r="AH316" s="22">
        <f t="shared" si="192"/>
        <v>1</v>
      </c>
      <c r="AI316">
        <f>VLOOKUP(Y316,'Moy libre'!$B$5:$E$52,3)</f>
        <v>25</v>
      </c>
      <c r="AJ316">
        <f>VLOOKUP(Y316,'Moy libre'!$H$5:$K$52,3)</f>
        <v>20</v>
      </c>
      <c r="AK316">
        <f>VLOOKUP(Y316,'Moy libre'!$N$5:$Q$52,3)</f>
        <v>18</v>
      </c>
      <c r="AL316">
        <f>VLOOKUP(Y316,'Moy libre'!$T$5:$W$52,3)</f>
        <v>15</v>
      </c>
      <c r="AM316">
        <f>VLOOKUP(Y316,'Moy libre'!$Z$5:$AC$52,3)</f>
        <v>14</v>
      </c>
    </row>
    <row r="317" spans="1:56" x14ac:dyDescent="0.25">
      <c r="A317" s="3">
        <v>6642</v>
      </c>
      <c r="B317" s="2" t="s">
        <v>265</v>
      </c>
      <c r="C317" s="1"/>
      <c r="D317" s="1">
        <v>0.307</v>
      </c>
      <c r="E317" s="1" t="s">
        <v>38</v>
      </c>
      <c r="F317" s="1">
        <v>14</v>
      </c>
      <c r="G317" s="9">
        <v>0.28499999999999998</v>
      </c>
      <c r="H317" s="1">
        <v>0.36</v>
      </c>
      <c r="I317" s="9">
        <v>0.33800000000000002</v>
      </c>
      <c r="J317" s="1">
        <v>0.36</v>
      </c>
      <c r="K317" s="1">
        <v>14</v>
      </c>
      <c r="L317" s="1">
        <v>80</v>
      </c>
      <c r="M317" s="1">
        <v>222</v>
      </c>
      <c r="N317" s="1">
        <v>8</v>
      </c>
      <c r="O317" s="1">
        <v>82</v>
      </c>
      <c r="P317" s="1">
        <v>257</v>
      </c>
      <c r="Q317" s="1">
        <v>8</v>
      </c>
      <c r="R317" s="1">
        <v>162</v>
      </c>
      <c r="S317" s="1">
        <v>479</v>
      </c>
      <c r="T317" s="1">
        <v>16</v>
      </c>
      <c r="U317" s="1">
        <f t="shared" si="173"/>
        <v>6642</v>
      </c>
      <c r="V317" s="1" t="str">
        <f t="shared" si="174"/>
        <v>Judith van Zelst</v>
      </c>
      <c r="W317" s="18"/>
      <c r="X317" s="20">
        <f t="shared" si="188"/>
        <v>0.307</v>
      </c>
      <c r="Y317" s="10">
        <f t="shared" si="189"/>
        <v>0.33820459290187893</v>
      </c>
      <c r="AA317" t="str">
        <f t="shared" si="176"/>
        <v>Libre</v>
      </c>
      <c r="AB317" t="str">
        <f t="shared" si="177"/>
        <v>Sprokkelaar</v>
      </c>
      <c r="AF317" s="22">
        <f t="shared" si="190"/>
        <v>1</v>
      </c>
      <c r="AG317" s="22">
        <f t="shared" si="191"/>
        <v>0</v>
      </c>
      <c r="AH317" s="22">
        <f t="shared" si="192"/>
        <v>0</v>
      </c>
      <c r="AI317">
        <f>VLOOKUP(Y317,'Moy libre'!$B$5:$E$52,3)</f>
        <v>25</v>
      </c>
      <c r="AJ317">
        <f>VLOOKUP(Y317,'Moy libre'!$H$5:$K$52,3)</f>
        <v>20</v>
      </c>
      <c r="AK317">
        <f>VLOOKUP(Y317,'Moy libre'!$N$5:$Q$52,3)</f>
        <v>18</v>
      </c>
      <c r="AL317">
        <f>VLOOKUP(Y317,'Moy libre'!$T$5:$W$52,3)</f>
        <v>15</v>
      </c>
      <c r="AM317">
        <f>VLOOKUP(Y317,'Moy libre'!$Z$5:$AC$52,3)</f>
        <v>14</v>
      </c>
    </row>
    <row r="318" spans="1:56" x14ac:dyDescent="0.25">
      <c r="A318" s="3">
        <v>6542</v>
      </c>
      <c r="B318" s="2" t="s">
        <v>266</v>
      </c>
      <c r="C318" s="1"/>
      <c r="D318" s="1">
        <v>0.76800000000000002</v>
      </c>
      <c r="E318" s="1" t="s">
        <v>38</v>
      </c>
      <c r="F318" s="1">
        <v>25</v>
      </c>
      <c r="G318" s="9">
        <v>0</v>
      </c>
      <c r="H318" s="9">
        <v>0</v>
      </c>
      <c r="I318" s="9">
        <v>0</v>
      </c>
      <c r="J318" s="1">
        <v>0</v>
      </c>
      <c r="K318" s="1">
        <v>25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f t="shared" si="173"/>
        <v>6542</v>
      </c>
      <c r="V318" s="1" t="str">
        <f t="shared" si="174"/>
        <v>René Jonkhout</v>
      </c>
      <c r="W318" s="18"/>
      <c r="X318" s="20">
        <f t="shared" si="188"/>
        <v>0.76800000000000002</v>
      </c>
      <c r="Y318" s="10">
        <f t="shared" si="189"/>
        <v>0.76800000000000002</v>
      </c>
      <c r="AA318" t="str">
        <f t="shared" si="176"/>
        <v>Libre</v>
      </c>
      <c r="AB318" t="str">
        <f t="shared" si="177"/>
        <v>Sprokkelaar</v>
      </c>
      <c r="AF318" s="22">
        <f t="shared" si="190"/>
        <v>0</v>
      </c>
      <c r="AG318" s="22">
        <f t="shared" si="191"/>
        <v>0</v>
      </c>
      <c r="AH318" s="22">
        <f t="shared" si="192"/>
        <v>1</v>
      </c>
      <c r="AI318">
        <f>VLOOKUP(Y318,'Moy libre'!$B$5:$E$52,3)</f>
        <v>25</v>
      </c>
      <c r="AJ318">
        <f>VLOOKUP(Y318,'Moy libre'!$H$5:$K$52,3)</f>
        <v>22</v>
      </c>
      <c r="AK318">
        <f>VLOOKUP(Y318,'Moy libre'!$N$5:$Q$52,3)</f>
        <v>22</v>
      </c>
      <c r="AL318">
        <f>VLOOKUP(Y318,'Moy libre'!$T$5:$W$52,3)</f>
        <v>22</v>
      </c>
      <c r="AM318">
        <f>VLOOKUP(Y318,'Moy libre'!$Z$5:$AC$52,3)</f>
        <v>22</v>
      </c>
    </row>
    <row r="319" spans="1:56" x14ac:dyDescent="0.25">
      <c r="A319" s="3">
        <v>6524</v>
      </c>
      <c r="B319" s="2" t="s">
        <v>267</v>
      </c>
      <c r="C319" s="1"/>
      <c r="D319" s="1">
        <v>0.49099999999999999</v>
      </c>
      <c r="E319" s="1" t="s">
        <v>38</v>
      </c>
      <c r="F319" s="1">
        <v>15</v>
      </c>
      <c r="G319" s="1">
        <v>0.439</v>
      </c>
      <c r="H319" s="9">
        <v>0.38100000000000001</v>
      </c>
      <c r="I319" s="9">
        <v>0.38100000000000001</v>
      </c>
      <c r="J319" s="1">
        <v>0.439</v>
      </c>
      <c r="K319" s="1">
        <v>15</v>
      </c>
      <c r="L319" s="1">
        <v>109</v>
      </c>
      <c r="M319" s="1">
        <v>286</v>
      </c>
      <c r="N319" s="1">
        <v>9</v>
      </c>
      <c r="O319" s="1">
        <v>0</v>
      </c>
      <c r="P319" s="1">
        <v>0</v>
      </c>
      <c r="Q319" s="1">
        <v>0</v>
      </c>
      <c r="R319" s="1">
        <v>109</v>
      </c>
      <c r="S319" s="1">
        <v>286</v>
      </c>
      <c r="T319" s="1">
        <v>9</v>
      </c>
      <c r="U319" s="1">
        <f t="shared" si="173"/>
        <v>6524</v>
      </c>
      <c r="V319" s="1" t="str">
        <f t="shared" si="174"/>
        <v>Emada Steenhouder</v>
      </c>
      <c r="W319" s="18"/>
      <c r="X319" s="20">
        <f t="shared" si="188"/>
        <v>0.49099999999999999</v>
      </c>
      <c r="Y319" s="10">
        <f t="shared" si="189"/>
        <v>0.38111888111888109</v>
      </c>
      <c r="AA319" t="str">
        <f t="shared" si="176"/>
        <v>Libre</v>
      </c>
      <c r="AB319" t="str">
        <f t="shared" si="177"/>
        <v>Sprokkelaar</v>
      </c>
      <c r="AF319" s="22">
        <f t="shared" si="190"/>
        <v>0</v>
      </c>
      <c r="AG319" s="22">
        <f t="shared" si="191"/>
        <v>1</v>
      </c>
      <c r="AH319" s="22">
        <f t="shared" si="192"/>
        <v>0</v>
      </c>
      <c r="AI319">
        <f>VLOOKUP(Y319,'Moy libre'!$B$5:$E$52,3)</f>
        <v>25</v>
      </c>
      <c r="AJ319">
        <f>VLOOKUP(Y319,'Moy libre'!$H$5:$K$52,3)</f>
        <v>20</v>
      </c>
      <c r="AK319">
        <f>VLOOKUP(Y319,'Moy libre'!$N$5:$Q$52,3)</f>
        <v>18</v>
      </c>
      <c r="AL319">
        <f>VLOOKUP(Y319,'Moy libre'!$T$5:$W$52,3)</f>
        <v>15</v>
      </c>
      <c r="AM319">
        <f>VLOOKUP(Y319,'Moy libre'!$Z$5:$AC$52,3)</f>
        <v>14</v>
      </c>
    </row>
    <row r="320" spans="1:56" x14ac:dyDescent="0.25">
      <c r="A320" s="3">
        <v>6497</v>
      </c>
      <c r="B320" s="2" t="s">
        <v>268</v>
      </c>
      <c r="C320" s="1"/>
      <c r="D320" s="1">
        <v>0.52300000000000002</v>
      </c>
      <c r="E320" s="1" t="s">
        <v>38</v>
      </c>
      <c r="F320" s="1">
        <v>25</v>
      </c>
      <c r="G320" s="9">
        <v>0.5</v>
      </c>
      <c r="H320" s="1">
        <v>0.56200000000000006</v>
      </c>
      <c r="I320" s="9">
        <v>0.55300000000000005</v>
      </c>
      <c r="J320" s="1">
        <v>0.56200000000000006</v>
      </c>
      <c r="K320" s="1">
        <v>25</v>
      </c>
      <c r="L320" s="1">
        <v>188</v>
      </c>
      <c r="M320" s="1">
        <v>334</v>
      </c>
      <c r="N320" s="1">
        <v>12</v>
      </c>
      <c r="O320" s="1">
        <v>165</v>
      </c>
      <c r="P320" s="1">
        <v>304</v>
      </c>
      <c r="Q320" s="1">
        <v>10</v>
      </c>
      <c r="R320" s="1">
        <v>353</v>
      </c>
      <c r="S320" s="1">
        <v>638</v>
      </c>
      <c r="T320" s="1">
        <v>22</v>
      </c>
      <c r="U320" s="1">
        <f t="shared" si="173"/>
        <v>6497</v>
      </c>
      <c r="V320" s="1" t="str">
        <f t="shared" si="174"/>
        <v>Evelien Franken</v>
      </c>
      <c r="W320" s="18"/>
      <c r="X320" s="20">
        <f t="shared" si="188"/>
        <v>0.52300000000000002</v>
      </c>
      <c r="Y320" s="10">
        <f t="shared" si="189"/>
        <v>0.55329153605015668</v>
      </c>
      <c r="AA320" t="str">
        <f t="shared" si="176"/>
        <v>Libre</v>
      </c>
      <c r="AB320" t="str">
        <f t="shared" si="177"/>
        <v>Sprokkelaar</v>
      </c>
      <c r="AF320" s="22">
        <f t="shared" si="190"/>
        <v>1</v>
      </c>
      <c r="AG320" s="22">
        <f t="shared" si="191"/>
        <v>0</v>
      </c>
      <c r="AH320" s="22">
        <f t="shared" si="192"/>
        <v>0</v>
      </c>
      <c r="AI320">
        <f>VLOOKUP(Y320,'Moy libre'!$B$5:$E$52,3)</f>
        <v>25</v>
      </c>
      <c r="AJ320">
        <f>VLOOKUP(Y320,'Moy libre'!$H$5:$K$52,3)</f>
        <v>20</v>
      </c>
      <c r="AK320">
        <f>VLOOKUP(Y320,'Moy libre'!$N$5:$Q$52,3)</f>
        <v>18</v>
      </c>
      <c r="AL320">
        <f>VLOOKUP(Y320,'Moy libre'!$T$5:$W$52,3)</f>
        <v>16</v>
      </c>
      <c r="AM320">
        <f>VLOOKUP(Y320,'Moy libre'!$Z$5:$AC$52,3)</f>
        <v>16</v>
      </c>
    </row>
    <row r="321" spans="1:39" x14ac:dyDescent="0.25">
      <c r="A321" s="3">
        <v>6496</v>
      </c>
      <c r="B321" s="2" t="s">
        <v>269</v>
      </c>
      <c r="C321" s="1"/>
      <c r="D321" s="1">
        <v>0.47399999999999998</v>
      </c>
      <c r="E321" s="1" t="s">
        <v>38</v>
      </c>
      <c r="F321" s="1">
        <v>25</v>
      </c>
      <c r="G321" s="1">
        <v>0.64600000000000002</v>
      </c>
      <c r="H321" s="9">
        <v>0.46500000000000002</v>
      </c>
      <c r="I321" s="9">
        <v>0.51800000000000002</v>
      </c>
      <c r="J321" s="1">
        <v>0.64600000000000002</v>
      </c>
      <c r="K321" s="1">
        <v>25</v>
      </c>
      <c r="L321" s="1">
        <v>153</v>
      </c>
      <c r="M321" s="1">
        <v>329</v>
      </c>
      <c r="N321" s="1">
        <v>11</v>
      </c>
      <c r="O321" s="1">
        <v>132</v>
      </c>
      <c r="P321" s="1">
        <v>221</v>
      </c>
      <c r="Q321" s="1">
        <v>9</v>
      </c>
      <c r="R321" s="1">
        <v>285</v>
      </c>
      <c r="S321" s="1">
        <v>550</v>
      </c>
      <c r="T321" s="1">
        <v>20</v>
      </c>
      <c r="U321" s="1">
        <f t="shared" si="173"/>
        <v>6496</v>
      </c>
      <c r="V321" s="1" t="str">
        <f t="shared" si="174"/>
        <v>Carla Hagen</v>
      </c>
      <c r="W321" s="18"/>
      <c r="X321" s="20">
        <f t="shared" si="188"/>
        <v>0.47399999999999998</v>
      </c>
      <c r="Y321" s="10">
        <f t="shared" si="189"/>
        <v>0.51818181818181819</v>
      </c>
      <c r="AA321" t="str">
        <f t="shared" si="176"/>
        <v>Libre</v>
      </c>
      <c r="AB321" t="str">
        <f t="shared" si="177"/>
        <v>Sprokkelaar</v>
      </c>
      <c r="AF321" s="22">
        <f t="shared" si="190"/>
        <v>1</v>
      </c>
      <c r="AG321" s="22">
        <f t="shared" si="191"/>
        <v>0</v>
      </c>
      <c r="AH321" s="22">
        <f t="shared" si="192"/>
        <v>0</v>
      </c>
      <c r="AI321">
        <f>VLOOKUP(Y321,'Moy libre'!$B$5:$E$52,3)</f>
        <v>25</v>
      </c>
      <c r="AJ321">
        <f>VLOOKUP(Y321,'Moy libre'!$H$5:$K$52,3)</f>
        <v>20</v>
      </c>
      <c r="AK321">
        <f>VLOOKUP(Y321,'Moy libre'!$N$5:$Q$52,3)</f>
        <v>18</v>
      </c>
      <c r="AL321">
        <f>VLOOKUP(Y321,'Moy libre'!$T$5:$W$52,3)</f>
        <v>16</v>
      </c>
      <c r="AM321">
        <f>VLOOKUP(Y321,'Moy libre'!$Z$5:$AC$52,3)</f>
        <v>16</v>
      </c>
    </row>
    <row r="322" spans="1:39" x14ac:dyDescent="0.25">
      <c r="A322" s="3">
        <v>6471</v>
      </c>
      <c r="B322" s="2" t="s">
        <v>270</v>
      </c>
      <c r="C322" s="1"/>
      <c r="D322" s="1">
        <v>0.92</v>
      </c>
      <c r="E322" s="1" t="s">
        <v>38</v>
      </c>
      <c r="F322" s="1">
        <v>28</v>
      </c>
      <c r="G322" s="9">
        <v>0.84499999999999997</v>
      </c>
      <c r="H322" s="9">
        <v>0.89300000000000002</v>
      </c>
      <c r="I322" s="1">
        <v>0.9</v>
      </c>
      <c r="J322" s="1">
        <v>0.9</v>
      </c>
      <c r="K322" s="1">
        <v>28</v>
      </c>
      <c r="L322" s="1">
        <v>143</v>
      </c>
      <c r="M322" s="1">
        <v>160</v>
      </c>
      <c r="N322" s="1">
        <v>6</v>
      </c>
      <c r="O322" s="1">
        <v>192</v>
      </c>
      <c r="P322" s="1">
        <v>212</v>
      </c>
      <c r="Q322" s="1">
        <v>7</v>
      </c>
      <c r="R322" s="1">
        <v>335</v>
      </c>
      <c r="S322" s="1">
        <v>372</v>
      </c>
      <c r="T322" s="1">
        <v>13</v>
      </c>
      <c r="U322" s="1">
        <f t="shared" si="173"/>
        <v>6471</v>
      </c>
      <c r="V322" s="1" t="str">
        <f t="shared" si="174"/>
        <v>Jan Franken</v>
      </c>
      <c r="W322" s="18"/>
      <c r="X322" s="20">
        <f t="shared" si="188"/>
        <v>0.92</v>
      </c>
      <c r="Y322" s="10">
        <f t="shared" si="189"/>
        <v>0.90053763440860213</v>
      </c>
      <c r="AA322" t="str">
        <f t="shared" si="176"/>
        <v>Libre</v>
      </c>
      <c r="AB322" t="str">
        <f t="shared" si="177"/>
        <v>Sprokkelaar</v>
      </c>
      <c r="AF322" s="22">
        <f t="shared" si="190"/>
        <v>0</v>
      </c>
      <c r="AG322" s="22">
        <f t="shared" si="191"/>
        <v>1</v>
      </c>
      <c r="AH322" s="22">
        <f t="shared" si="192"/>
        <v>0</v>
      </c>
      <c r="AI322">
        <f>VLOOKUP(Y322,'Moy libre'!$B$5:$E$52,3)</f>
        <v>28</v>
      </c>
      <c r="AJ322">
        <f>VLOOKUP(Y322,'Moy libre'!$H$5:$K$52,3)</f>
        <v>28</v>
      </c>
      <c r="AK322">
        <f>VLOOKUP(Y322,'Moy libre'!$N$5:$Q$52,3)</f>
        <v>28</v>
      </c>
      <c r="AL322">
        <f>VLOOKUP(Y322,'Moy libre'!$T$5:$W$52,3)</f>
        <v>28</v>
      </c>
      <c r="AM322">
        <f>VLOOKUP(Y322,'Moy libre'!$Z$5:$AC$52,3)</f>
        <v>28</v>
      </c>
    </row>
    <row r="323" spans="1:39" x14ac:dyDescent="0.25">
      <c r="A323" s="3">
        <v>6424</v>
      </c>
      <c r="B323" s="2" t="s">
        <v>261</v>
      </c>
      <c r="C323" s="1"/>
      <c r="D323" s="1">
        <v>1.468</v>
      </c>
      <c r="E323" s="1" t="s">
        <v>38</v>
      </c>
      <c r="F323" s="1">
        <v>45</v>
      </c>
      <c r="G323" s="1">
        <v>1.3660000000000001</v>
      </c>
      <c r="H323" s="9">
        <v>1.1919999999999999</v>
      </c>
      <c r="I323" s="9">
        <v>1.3</v>
      </c>
      <c r="J323" s="1">
        <v>1.3660000000000001</v>
      </c>
      <c r="K323" s="1">
        <v>41</v>
      </c>
      <c r="L323" s="1">
        <v>198</v>
      </c>
      <c r="M323" s="1">
        <v>166</v>
      </c>
      <c r="N323" s="1">
        <v>6</v>
      </c>
      <c r="O323" s="1">
        <v>235</v>
      </c>
      <c r="P323" s="1">
        <v>167</v>
      </c>
      <c r="Q323" s="1">
        <v>6</v>
      </c>
      <c r="R323" s="1">
        <v>433</v>
      </c>
      <c r="S323" s="1">
        <v>333</v>
      </c>
      <c r="T323" s="1">
        <v>12</v>
      </c>
      <c r="U323" s="1">
        <f t="shared" si="173"/>
        <v>6424</v>
      </c>
      <c r="V323" s="1" t="str">
        <f t="shared" si="174"/>
        <v>Fred Hendriks</v>
      </c>
      <c r="W323" s="18"/>
      <c r="X323" s="20">
        <f t="shared" si="188"/>
        <v>1.468</v>
      </c>
      <c r="Y323" s="10">
        <f t="shared" si="189"/>
        <v>1.3003003003003002</v>
      </c>
      <c r="AA323" t="str">
        <f t="shared" si="176"/>
        <v>Libre</v>
      </c>
      <c r="AB323" t="str">
        <f t="shared" si="177"/>
        <v>Sprokkelaar</v>
      </c>
      <c r="AF323" s="22">
        <f t="shared" si="190"/>
        <v>0</v>
      </c>
      <c r="AG323" s="22">
        <f t="shared" si="191"/>
        <v>1</v>
      </c>
      <c r="AH323" s="22">
        <f t="shared" si="192"/>
        <v>0</v>
      </c>
      <c r="AI323">
        <f>VLOOKUP(Y323,'Moy libre'!$B$5:$E$52,3)</f>
        <v>41</v>
      </c>
      <c r="AJ323">
        <f>VLOOKUP(Y323,'Moy libre'!$H$5:$K$52,3)</f>
        <v>41</v>
      </c>
      <c r="AK323">
        <f>VLOOKUP(Y323,'Moy libre'!$N$5:$Q$52,3)</f>
        <v>41</v>
      </c>
      <c r="AL323">
        <f>VLOOKUP(Y323,'Moy libre'!$T$5:$W$52,3)</f>
        <v>41</v>
      </c>
      <c r="AM323">
        <f>VLOOKUP(Y323,'Moy libre'!$Z$5:$AC$52,3)</f>
        <v>41</v>
      </c>
    </row>
    <row r="324" spans="1:39" x14ac:dyDescent="0.25">
      <c r="A324" s="3">
        <v>6377</v>
      </c>
      <c r="B324" s="2" t="s">
        <v>262</v>
      </c>
      <c r="C324" s="1"/>
      <c r="D324" s="1">
        <v>1.617</v>
      </c>
      <c r="E324" s="1" t="s">
        <v>38</v>
      </c>
      <c r="F324" s="1">
        <v>51</v>
      </c>
      <c r="G324" s="1">
        <v>1.782</v>
      </c>
      <c r="H324" s="9">
        <v>1.754</v>
      </c>
      <c r="I324" s="9">
        <v>1.75</v>
      </c>
      <c r="J324" s="1">
        <v>1.782</v>
      </c>
      <c r="K324" s="1">
        <v>54</v>
      </c>
      <c r="L324" s="1">
        <v>749</v>
      </c>
      <c r="M324" s="1">
        <v>427</v>
      </c>
      <c r="N324" s="1">
        <v>17</v>
      </c>
      <c r="O324" s="1">
        <v>445</v>
      </c>
      <c r="P324" s="1">
        <v>255</v>
      </c>
      <c r="Q324" s="1">
        <v>9</v>
      </c>
      <c r="R324" s="1">
        <v>1194</v>
      </c>
      <c r="S324" s="1">
        <v>682</v>
      </c>
      <c r="T324" s="1">
        <v>26</v>
      </c>
      <c r="U324" s="1">
        <f t="shared" si="173"/>
        <v>6377</v>
      </c>
      <c r="V324" s="1" t="str">
        <f t="shared" si="174"/>
        <v>Erwin Wiegmink</v>
      </c>
      <c r="W324" s="18"/>
      <c r="X324" s="20">
        <f t="shared" si="188"/>
        <v>1.617</v>
      </c>
      <c r="Y324" s="10">
        <f t="shared" si="189"/>
        <v>1.750733137829912</v>
      </c>
      <c r="AA324" t="str">
        <f t="shared" si="176"/>
        <v>Libre</v>
      </c>
      <c r="AB324" t="str">
        <f t="shared" si="177"/>
        <v>Sprokkelaar</v>
      </c>
      <c r="AF324" s="22">
        <f t="shared" si="190"/>
        <v>1</v>
      </c>
      <c r="AG324" s="22">
        <f t="shared" si="191"/>
        <v>0</v>
      </c>
      <c r="AH324" s="22">
        <f t="shared" si="192"/>
        <v>0</v>
      </c>
      <c r="AI324">
        <f>VLOOKUP(Y324,'Moy libre'!$B$5:$E$52,3)</f>
        <v>54</v>
      </c>
      <c r="AJ324">
        <f>VLOOKUP(Y324,'Moy libre'!$H$5:$K$52,3)</f>
        <v>54</v>
      </c>
      <c r="AK324">
        <f>VLOOKUP(Y324,'Moy libre'!$N$5:$Q$52,3)</f>
        <v>54</v>
      </c>
      <c r="AL324">
        <f>VLOOKUP(Y324,'Moy libre'!$T$5:$W$52,3)</f>
        <v>54</v>
      </c>
      <c r="AM324">
        <f>VLOOKUP(Y324,'Moy libre'!$Z$5:$AC$52,3)</f>
        <v>54</v>
      </c>
    </row>
    <row r="325" spans="1:39" x14ac:dyDescent="0.25">
      <c r="A325" s="3">
        <v>6341</v>
      </c>
      <c r="B325" s="2" t="s">
        <v>271</v>
      </c>
      <c r="C325" s="1"/>
      <c r="D325" s="1">
        <v>1.0329999999999999</v>
      </c>
      <c r="E325" s="1" t="s">
        <v>38</v>
      </c>
      <c r="F325" s="1">
        <v>32</v>
      </c>
      <c r="G325" s="1">
        <v>0.92</v>
      </c>
      <c r="H325" s="9">
        <v>0.86699999999999999</v>
      </c>
      <c r="I325" s="9">
        <v>0.88700000000000001</v>
      </c>
      <c r="J325" s="1">
        <v>0.92</v>
      </c>
      <c r="K325" s="1">
        <v>28</v>
      </c>
      <c r="L325" s="1">
        <v>210</v>
      </c>
      <c r="M325" s="1">
        <v>242</v>
      </c>
      <c r="N325" s="1">
        <v>8</v>
      </c>
      <c r="O325" s="1">
        <v>128</v>
      </c>
      <c r="P325" s="1">
        <v>139</v>
      </c>
      <c r="Q325" s="1">
        <v>5</v>
      </c>
      <c r="R325" s="1">
        <v>338</v>
      </c>
      <c r="S325" s="1">
        <v>381</v>
      </c>
      <c r="T325" s="1">
        <v>13</v>
      </c>
      <c r="U325" s="1">
        <f t="shared" si="173"/>
        <v>6341</v>
      </c>
      <c r="V325" s="1" t="str">
        <f t="shared" si="174"/>
        <v>Kevin Tiemessen</v>
      </c>
      <c r="W325" s="18"/>
      <c r="X325" s="20">
        <f t="shared" si="188"/>
        <v>1.0329999999999999</v>
      </c>
      <c r="Y325" s="10">
        <f t="shared" si="189"/>
        <v>0.88713910761154857</v>
      </c>
      <c r="AA325" t="str">
        <f t="shared" si="176"/>
        <v>Libre</v>
      </c>
      <c r="AB325" t="str">
        <f t="shared" si="177"/>
        <v>Sprokkelaar</v>
      </c>
      <c r="AF325" s="22">
        <f t="shared" si="190"/>
        <v>0</v>
      </c>
      <c r="AG325" s="22">
        <f t="shared" si="191"/>
        <v>1</v>
      </c>
      <c r="AH325" s="22">
        <f t="shared" si="192"/>
        <v>0</v>
      </c>
      <c r="AI325">
        <f>VLOOKUP(Y325,'Moy libre'!$B$5:$E$52,3)</f>
        <v>25</v>
      </c>
      <c r="AJ325">
        <f>VLOOKUP(Y325,'Moy libre'!$H$5:$K$52,3)</f>
        <v>25</v>
      </c>
      <c r="AK325">
        <f>VLOOKUP(Y325,'Moy libre'!$N$5:$Q$52,3)</f>
        <v>25</v>
      </c>
      <c r="AL325">
        <f>VLOOKUP(Y325,'Moy libre'!$T$5:$W$52,3)</f>
        <v>25</v>
      </c>
      <c r="AM325">
        <f>VLOOKUP(Y325,'Moy libre'!$Z$5:$AC$52,3)</f>
        <v>25</v>
      </c>
    </row>
    <row r="326" spans="1:39" x14ac:dyDescent="0.25">
      <c r="A326" s="3">
        <v>6231</v>
      </c>
      <c r="B326" s="2" t="s">
        <v>272</v>
      </c>
      <c r="C326" s="1"/>
      <c r="D326" s="1">
        <v>0.61699999999999999</v>
      </c>
      <c r="E326" s="1" t="s">
        <v>38</v>
      </c>
      <c r="F326" s="1">
        <v>25</v>
      </c>
      <c r="G326" s="9">
        <v>0.68700000000000006</v>
      </c>
      <c r="H326" s="9">
        <v>0.73299999999999998</v>
      </c>
      <c r="I326" s="1">
        <v>0.74399999999999999</v>
      </c>
      <c r="J326" s="1">
        <v>0.74399999999999999</v>
      </c>
      <c r="K326" s="1">
        <v>25</v>
      </c>
      <c r="L326" s="1">
        <v>228</v>
      </c>
      <c r="M326" s="1">
        <v>311</v>
      </c>
      <c r="N326" s="1">
        <v>12</v>
      </c>
      <c r="O326" s="1">
        <v>162</v>
      </c>
      <c r="P326" s="1">
        <v>213</v>
      </c>
      <c r="Q326" s="1">
        <v>7</v>
      </c>
      <c r="R326" s="1">
        <v>390</v>
      </c>
      <c r="S326" s="1">
        <v>524</v>
      </c>
      <c r="T326" s="1">
        <v>19</v>
      </c>
      <c r="U326" s="1">
        <f t="shared" si="173"/>
        <v>6231</v>
      </c>
      <c r="V326" s="1" t="str">
        <f t="shared" si="174"/>
        <v>Henk Leenders</v>
      </c>
      <c r="W326" s="18"/>
      <c r="X326" s="20">
        <f t="shared" si="188"/>
        <v>0.61699999999999999</v>
      </c>
      <c r="Y326" s="10">
        <f t="shared" si="189"/>
        <v>0.74427480916030531</v>
      </c>
      <c r="AA326" t="str">
        <f t="shared" si="176"/>
        <v>Libre</v>
      </c>
      <c r="AB326" t="str">
        <f t="shared" si="177"/>
        <v>Sprokkelaar</v>
      </c>
      <c r="AF326" s="22">
        <f t="shared" si="190"/>
        <v>1</v>
      </c>
      <c r="AG326" s="22">
        <f t="shared" si="191"/>
        <v>0</v>
      </c>
      <c r="AH326" s="22">
        <f t="shared" si="192"/>
        <v>0</v>
      </c>
      <c r="AI326">
        <f>VLOOKUP(Y326,'Moy libre'!$B$5:$E$52,3)</f>
        <v>25</v>
      </c>
      <c r="AJ326">
        <f>VLOOKUP(Y326,'Moy libre'!$H$5:$K$52,3)</f>
        <v>22</v>
      </c>
      <c r="AK326">
        <f>VLOOKUP(Y326,'Moy libre'!$N$5:$Q$52,3)</f>
        <v>22</v>
      </c>
      <c r="AL326">
        <f>VLOOKUP(Y326,'Moy libre'!$T$5:$W$52,3)</f>
        <v>22</v>
      </c>
      <c r="AM326">
        <f>VLOOKUP(Y326,'Moy libre'!$Z$5:$AC$52,3)</f>
        <v>22</v>
      </c>
    </row>
    <row r="327" spans="1:39" x14ac:dyDescent="0.25">
      <c r="A327" s="3">
        <v>6228</v>
      </c>
      <c r="B327" s="2" t="s">
        <v>273</v>
      </c>
      <c r="C327" s="1"/>
      <c r="D327" s="1">
        <v>1.4330000000000001</v>
      </c>
      <c r="E327" s="1" t="s">
        <v>38</v>
      </c>
      <c r="F327" s="1">
        <v>45</v>
      </c>
      <c r="G327" s="9">
        <v>1.4890000000000001</v>
      </c>
      <c r="H327" s="9">
        <v>1.51</v>
      </c>
      <c r="I327" s="1">
        <v>1.514</v>
      </c>
      <c r="J327" s="1">
        <v>1.514</v>
      </c>
      <c r="K327" s="1">
        <v>48</v>
      </c>
      <c r="L327" s="1">
        <v>287</v>
      </c>
      <c r="M327" s="1">
        <v>190</v>
      </c>
      <c r="N327" s="1">
        <v>7</v>
      </c>
      <c r="O327" s="1">
        <v>249</v>
      </c>
      <c r="P327" s="1">
        <v>164</v>
      </c>
      <c r="Q327" s="1">
        <v>6</v>
      </c>
      <c r="R327" s="1">
        <v>536</v>
      </c>
      <c r="S327" s="1">
        <v>354</v>
      </c>
      <c r="T327" s="1">
        <v>13</v>
      </c>
      <c r="U327" s="1">
        <f t="shared" si="173"/>
        <v>6228</v>
      </c>
      <c r="V327" s="1" t="str">
        <f t="shared" si="174"/>
        <v>Sjaak Tomassen</v>
      </c>
      <c r="W327" s="18"/>
      <c r="X327" s="20">
        <f t="shared" si="188"/>
        <v>1.4330000000000001</v>
      </c>
      <c r="Y327" s="10">
        <f t="shared" si="189"/>
        <v>1.5141242937853108</v>
      </c>
      <c r="AA327" t="str">
        <f t="shared" si="176"/>
        <v>Libre</v>
      </c>
      <c r="AB327" t="str">
        <f t="shared" si="177"/>
        <v>Sprokkelaar</v>
      </c>
      <c r="AF327" s="22">
        <f t="shared" si="190"/>
        <v>1</v>
      </c>
      <c r="AG327" s="22">
        <f t="shared" si="191"/>
        <v>0</v>
      </c>
      <c r="AH327" s="22">
        <f t="shared" si="192"/>
        <v>0</v>
      </c>
      <c r="AI327">
        <f>VLOOKUP(Y327,'Moy libre'!$B$5:$E$52,3)</f>
        <v>48</v>
      </c>
      <c r="AJ327">
        <f>VLOOKUP(Y327,'Moy libre'!$H$5:$K$52,3)</f>
        <v>48</v>
      </c>
      <c r="AK327">
        <f>VLOOKUP(Y327,'Moy libre'!$N$5:$Q$52,3)</f>
        <v>48</v>
      </c>
      <c r="AL327">
        <f>VLOOKUP(Y327,'Moy libre'!$T$5:$W$52,3)</f>
        <v>48</v>
      </c>
      <c r="AM327">
        <f>VLOOKUP(Y327,'Moy libre'!$Z$5:$AC$52,3)</f>
        <v>48</v>
      </c>
    </row>
    <row r="328" spans="1:39" x14ac:dyDescent="0.25">
      <c r="A328" s="3">
        <v>6200</v>
      </c>
      <c r="B328" s="2" t="s">
        <v>274</v>
      </c>
      <c r="C328" s="1"/>
      <c r="D328" s="1">
        <v>0.83299999999999996</v>
      </c>
      <c r="E328" s="1" t="s">
        <v>38</v>
      </c>
      <c r="F328" s="1">
        <v>25</v>
      </c>
      <c r="G328" s="1">
        <v>0.7</v>
      </c>
      <c r="H328" s="9">
        <v>0.65100000000000002</v>
      </c>
      <c r="I328" s="9">
        <v>0.64500000000000002</v>
      </c>
      <c r="J328" s="1">
        <v>0.7</v>
      </c>
      <c r="K328" s="1">
        <v>22</v>
      </c>
      <c r="L328" s="1">
        <v>191</v>
      </c>
      <c r="M328" s="1">
        <v>293</v>
      </c>
      <c r="N328" s="1">
        <v>10</v>
      </c>
      <c r="O328" s="1">
        <v>127</v>
      </c>
      <c r="P328" s="1">
        <v>200</v>
      </c>
      <c r="Q328" s="1">
        <v>7</v>
      </c>
      <c r="R328" s="1">
        <v>318</v>
      </c>
      <c r="S328" s="1">
        <v>493</v>
      </c>
      <c r="T328" s="1">
        <v>17</v>
      </c>
      <c r="U328" s="1">
        <f t="shared" si="173"/>
        <v>6200</v>
      </c>
      <c r="V328" s="1" t="str">
        <f t="shared" si="174"/>
        <v>Alexander Kraus</v>
      </c>
      <c r="W328" s="18"/>
      <c r="X328" s="20">
        <f t="shared" si="188"/>
        <v>0.83299999999999996</v>
      </c>
      <c r="Y328" s="10">
        <f t="shared" si="189"/>
        <v>0.64503042596348881</v>
      </c>
      <c r="AA328" t="str">
        <f t="shared" si="176"/>
        <v>Libre</v>
      </c>
      <c r="AB328" t="str">
        <f t="shared" si="177"/>
        <v>Sprokkelaar</v>
      </c>
      <c r="AF328" s="22">
        <f t="shared" si="190"/>
        <v>0</v>
      </c>
      <c r="AG328" s="22">
        <f t="shared" si="191"/>
        <v>1</v>
      </c>
      <c r="AH328" s="22">
        <f t="shared" si="192"/>
        <v>0</v>
      </c>
      <c r="AI328">
        <f>VLOOKUP(Y328,'Moy libre'!$B$5:$E$52,3)</f>
        <v>25</v>
      </c>
      <c r="AJ328">
        <f>VLOOKUP(Y328,'Moy libre'!$H$5:$K$52,3)</f>
        <v>20</v>
      </c>
      <c r="AK328">
        <f>VLOOKUP(Y328,'Moy libre'!$N$5:$Q$52,3)</f>
        <v>19</v>
      </c>
      <c r="AL328">
        <f>VLOOKUP(Y328,'Moy libre'!$T$5:$W$52,3)</f>
        <v>19</v>
      </c>
      <c r="AM328">
        <f>VLOOKUP(Y328,'Moy libre'!$Z$5:$AC$52,3)</f>
        <v>19</v>
      </c>
    </row>
    <row r="329" spans="1:39" x14ac:dyDescent="0.25">
      <c r="A329" s="3">
        <v>6146</v>
      </c>
      <c r="B329" s="2" t="s">
        <v>275</v>
      </c>
      <c r="C329" s="1"/>
      <c r="D329" s="1">
        <v>0.59699999999999998</v>
      </c>
      <c r="E329" s="1" t="s">
        <v>38</v>
      </c>
      <c r="F329" s="1">
        <v>16</v>
      </c>
      <c r="G329" s="1">
        <v>0.66600000000000004</v>
      </c>
      <c r="H329" s="9">
        <v>0.52500000000000002</v>
      </c>
      <c r="I329" s="9">
        <v>0.55300000000000005</v>
      </c>
      <c r="J329" s="1">
        <v>0.66600000000000004</v>
      </c>
      <c r="K329" s="1">
        <v>19</v>
      </c>
      <c r="L329" s="1">
        <v>71</v>
      </c>
      <c r="M329" s="1">
        <v>135</v>
      </c>
      <c r="N329" s="1">
        <v>5</v>
      </c>
      <c r="O329" s="1">
        <v>95</v>
      </c>
      <c r="P329" s="1">
        <v>165</v>
      </c>
      <c r="Q329" s="1">
        <v>7</v>
      </c>
      <c r="R329" s="1">
        <v>166</v>
      </c>
      <c r="S329" s="1">
        <v>300</v>
      </c>
      <c r="T329" s="1">
        <v>12</v>
      </c>
      <c r="U329" s="1">
        <f t="shared" si="173"/>
        <v>6146</v>
      </c>
      <c r="V329" s="1" t="str">
        <f t="shared" si="174"/>
        <v>Eva Hendriks</v>
      </c>
      <c r="W329" s="18"/>
      <c r="X329" s="20">
        <f t="shared" si="188"/>
        <v>0.59699999999999998</v>
      </c>
      <c r="Y329" s="10">
        <f t="shared" si="189"/>
        <v>0.55333333333333334</v>
      </c>
      <c r="AA329" t="str">
        <f t="shared" si="176"/>
        <v>Libre</v>
      </c>
      <c r="AB329" t="str">
        <f t="shared" si="177"/>
        <v>Sprokkelaar</v>
      </c>
      <c r="AF329" s="22">
        <f t="shared" si="190"/>
        <v>0</v>
      </c>
      <c r="AG329" s="22">
        <f t="shared" si="191"/>
        <v>1</v>
      </c>
      <c r="AH329" s="22">
        <f t="shared" si="192"/>
        <v>0</v>
      </c>
      <c r="AI329">
        <f>VLOOKUP(Y329,'Moy libre'!$B$5:$E$52,3)</f>
        <v>25</v>
      </c>
      <c r="AJ329">
        <f>VLOOKUP(Y329,'Moy libre'!$H$5:$K$52,3)</f>
        <v>20</v>
      </c>
      <c r="AK329">
        <f>VLOOKUP(Y329,'Moy libre'!$N$5:$Q$52,3)</f>
        <v>18</v>
      </c>
      <c r="AL329">
        <f>VLOOKUP(Y329,'Moy libre'!$T$5:$W$52,3)</f>
        <v>16</v>
      </c>
      <c r="AM329">
        <f>VLOOKUP(Y329,'Moy libre'!$Z$5:$AC$52,3)</f>
        <v>16</v>
      </c>
    </row>
    <row r="330" spans="1:39" x14ac:dyDescent="0.25">
      <c r="A330" s="3">
        <v>6010</v>
      </c>
      <c r="B330" s="2" t="s">
        <v>276</v>
      </c>
      <c r="C330" s="1"/>
      <c r="D330" s="1">
        <v>0.55400000000000005</v>
      </c>
      <c r="E330" s="1" t="s">
        <v>38</v>
      </c>
      <c r="F330" s="1">
        <v>16</v>
      </c>
      <c r="G330" s="1">
        <v>0.70799999999999996</v>
      </c>
      <c r="H330" s="9">
        <v>0.60399999999999998</v>
      </c>
      <c r="I330" s="9">
        <v>0.63900000000000001</v>
      </c>
      <c r="J330" s="1">
        <v>0.70799999999999996</v>
      </c>
      <c r="K330" s="1">
        <v>22</v>
      </c>
      <c r="L330" s="1">
        <v>148</v>
      </c>
      <c r="M330" s="1">
        <v>245</v>
      </c>
      <c r="N330" s="1">
        <v>9</v>
      </c>
      <c r="O330" s="1">
        <v>84</v>
      </c>
      <c r="P330" s="1">
        <v>118</v>
      </c>
      <c r="Q330" s="1">
        <v>6</v>
      </c>
      <c r="R330" s="1">
        <v>232</v>
      </c>
      <c r="S330" s="1">
        <v>363</v>
      </c>
      <c r="T330" s="1">
        <v>15</v>
      </c>
      <c r="U330" s="1">
        <f t="shared" si="173"/>
        <v>6010</v>
      </c>
      <c r="V330" s="1" t="str">
        <f t="shared" si="174"/>
        <v>Bram Aleven</v>
      </c>
      <c r="W330" s="18"/>
      <c r="X330" s="20">
        <f t="shared" si="188"/>
        <v>0.55400000000000005</v>
      </c>
      <c r="Y330" s="10">
        <f t="shared" si="189"/>
        <v>0.6391184573002755</v>
      </c>
      <c r="AA330" t="str">
        <f t="shared" si="176"/>
        <v>Libre</v>
      </c>
      <c r="AB330" t="str">
        <f t="shared" si="177"/>
        <v>Sprokkelaar</v>
      </c>
      <c r="AF330" s="22">
        <f t="shared" si="190"/>
        <v>1</v>
      </c>
      <c r="AG330" s="22">
        <f t="shared" si="191"/>
        <v>0</v>
      </c>
      <c r="AH330" s="22">
        <f t="shared" si="192"/>
        <v>0</v>
      </c>
      <c r="AI330">
        <f>VLOOKUP(Y330,'Moy libre'!$B$5:$E$52,3)</f>
        <v>25</v>
      </c>
      <c r="AJ330">
        <f>VLOOKUP(Y330,'Moy libre'!$H$5:$K$52,3)</f>
        <v>20</v>
      </c>
      <c r="AK330">
        <f>VLOOKUP(Y330,'Moy libre'!$N$5:$Q$52,3)</f>
        <v>19</v>
      </c>
      <c r="AL330">
        <f>VLOOKUP(Y330,'Moy libre'!$T$5:$W$52,3)</f>
        <v>19</v>
      </c>
      <c r="AM330">
        <f>VLOOKUP(Y330,'Moy libre'!$Z$5:$AC$52,3)</f>
        <v>19</v>
      </c>
    </row>
    <row r="332" spans="1:39" ht="21" x14ac:dyDescent="0.4">
      <c r="A332" s="8" t="s">
        <v>277</v>
      </c>
    </row>
    <row r="334" spans="1:39" x14ac:dyDescent="0.25">
      <c r="A334" s="2" t="s">
        <v>4</v>
      </c>
      <c r="B334" s="2" t="s">
        <v>5</v>
      </c>
      <c r="D334" s="1" t="s">
        <v>6</v>
      </c>
      <c r="E334" s="1" t="s">
        <v>7</v>
      </c>
      <c r="F334" s="1" t="s">
        <v>8</v>
      </c>
      <c r="G334" s="1" t="s">
        <v>9</v>
      </c>
      <c r="H334" s="1" t="s">
        <v>10</v>
      </c>
      <c r="I334" s="1" t="s">
        <v>11</v>
      </c>
      <c r="J334" s="1" t="s">
        <v>12</v>
      </c>
      <c r="L334" s="1" t="s">
        <v>13</v>
      </c>
      <c r="M334" s="1" t="s">
        <v>14</v>
      </c>
      <c r="N334" s="1" t="s">
        <v>15</v>
      </c>
      <c r="O334" s="1" t="s">
        <v>16</v>
      </c>
      <c r="P334" s="1" t="s">
        <v>17</v>
      </c>
      <c r="Q334" s="1" t="s">
        <v>18</v>
      </c>
      <c r="R334" s="1" t="s">
        <v>19</v>
      </c>
      <c r="S334" s="1" t="s">
        <v>20</v>
      </c>
      <c r="T334" s="1" t="s">
        <v>21</v>
      </c>
      <c r="U334" s="1"/>
      <c r="V334" s="1"/>
      <c r="W334" s="18"/>
      <c r="X334" s="20"/>
    </row>
    <row r="335" spans="1:39" x14ac:dyDescent="0.25">
      <c r="A335" s="3">
        <v>6654</v>
      </c>
      <c r="B335" s="2" t="s">
        <v>278</v>
      </c>
      <c r="C335" s="1"/>
      <c r="D335" s="1">
        <v>0.998</v>
      </c>
      <c r="E335" s="1" t="s">
        <v>38</v>
      </c>
      <c r="F335" s="1">
        <v>28</v>
      </c>
      <c r="G335" s="1">
        <v>0.93</v>
      </c>
      <c r="H335" s="9">
        <v>0.86899999999999999</v>
      </c>
      <c r="I335" s="9">
        <v>0.873</v>
      </c>
      <c r="J335" s="1">
        <v>0.93</v>
      </c>
      <c r="K335" s="1">
        <v>28</v>
      </c>
      <c r="L335" s="1">
        <v>240</v>
      </c>
      <c r="M335" s="1">
        <v>276</v>
      </c>
      <c r="N335" s="1">
        <v>10</v>
      </c>
      <c r="O335" s="1">
        <v>174</v>
      </c>
      <c r="P335" s="1">
        <v>198</v>
      </c>
      <c r="Q335" s="1">
        <v>8</v>
      </c>
      <c r="R335" s="1">
        <v>414</v>
      </c>
      <c r="S335" s="1">
        <v>474</v>
      </c>
      <c r="T335" s="1">
        <v>18</v>
      </c>
      <c r="U335" s="1">
        <f t="shared" ref="U335:U340" si="193">A335</f>
        <v>6654</v>
      </c>
      <c r="V335" s="1" t="str">
        <f t="shared" ref="V335:V340" si="194">B335</f>
        <v>Teun van Brakel</v>
      </c>
      <c r="W335" s="18"/>
      <c r="X335" s="20">
        <f t="shared" ref="X335:X340" si="195">D335</f>
        <v>0.998</v>
      </c>
      <c r="Y335" s="10">
        <f t="shared" ref="Y335:Y340" si="196">IF(T335&gt;0,R335/S335,D335)</f>
        <v>0.87341772151898733</v>
      </c>
      <c r="AA335" t="str">
        <f t="shared" ref="AA335:AA340" si="197">E335</f>
        <v>Libre</v>
      </c>
      <c r="AB335" t="str">
        <f t="shared" ref="AB335:AB340" si="198">$A$332</f>
        <v>Taveerne</v>
      </c>
      <c r="AF335" s="22">
        <f t="shared" ref="AF335:AF340" si="199">IF(Y335&gt;X335,1,0)</f>
        <v>0</v>
      </c>
      <c r="AG335" s="22">
        <f t="shared" ref="AG335:AG340" si="200">IF(Y335&lt;X335,1,0)</f>
        <v>1</v>
      </c>
      <c r="AH335" s="22">
        <f t="shared" ref="AH335:AH340" si="201">IF(X335=Y335,1,0)</f>
        <v>0</v>
      </c>
      <c r="AI335">
        <f>VLOOKUP(Y335,'Moy libre'!$B$5:$E$52,3)</f>
        <v>25</v>
      </c>
      <c r="AJ335">
        <f>VLOOKUP(Y335,'Moy libre'!$H$5:$K$52,3)</f>
        <v>25</v>
      </c>
      <c r="AK335">
        <f>VLOOKUP(Y335,'Moy libre'!$N$5:$Q$52,3)</f>
        <v>25</v>
      </c>
      <c r="AL335">
        <f>VLOOKUP(Y335,'Moy libre'!$T$5:$W$52,3)</f>
        <v>25</v>
      </c>
      <c r="AM335">
        <f>VLOOKUP(Y335,'Moy libre'!$Z$5:$AC$52,3)</f>
        <v>25</v>
      </c>
    </row>
    <row r="336" spans="1:39" x14ac:dyDescent="0.25">
      <c r="A336" s="3">
        <v>6403</v>
      </c>
      <c r="B336" s="2" t="s">
        <v>279</v>
      </c>
      <c r="C336" s="1"/>
      <c r="D336" s="1">
        <v>1.175</v>
      </c>
      <c r="E336" s="1" t="s">
        <v>38</v>
      </c>
      <c r="F336" s="1">
        <v>35</v>
      </c>
      <c r="G336" s="9">
        <v>1.0349999999999999</v>
      </c>
      <c r="H336" s="1">
        <v>1.1000000000000001</v>
      </c>
      <c r="I336" s="9">
        <v>1.089</v>
      </c>
      <c r="J336" s="1">
        <v>1.1000000000000001</v>
      </c>
      <c r="K336" s="1">
        <v>35</v>
      </c>
      <c r="L336" s="1">
        <v>308</v>
      </c>
      <c r="M336" s="1">
        <v>280</v>
      </c>
      <c r="N336" s="1">
        <v>11</v>
      </c>
      <c r="O336" s="1">
        <v>242</v>
      </c>
      <c r="P336" s="1">
        <v>225</v>
      </c>
      <c r="Q336" s="1">
        <v>8</v>
      </c>
      <c r="R336" s="1">
        <v>550</v>
      </c>
      <c r="S336" s="1">
        <v>505</v>
      </c>
      <c r="T336" s="1">
        <v>19</v>
      </c>
      <c r="U336" s="1">
        <f t="shared" si="193"/>
        <v>6403</v>
      </c>
      <c r="V336" s="1" t="str">
        <f t="shared" si="194"/>
        <v>Ed Zegers</v>
      </c>
      <c r="W336" s="18"/>
      <c r="X336" s="20">
        <f t="shared" si="195"/>
        <v>1.175</v>
      </c>
      <c r="Y336" s="10">
        <f t="shared" si="196"/>
        <v>1.0891089108910892</v>
      </c>
      <c r="AA336" t="str">
        <f t="shared" si="197"/>
        <v>Libre</v>
      </c>
      <c r="AB336" t="str">
        <f t="shared" si="198"/>
        <v>Taveerne</v>
      </c>
      <c r="AF336" s="22">
        <f t="shared" si="199"/>
        <v>0</v>
      </c>
      <c r="AG336" s="22">
        <f t="shared" si="200"/>
        <v>1</v>
      </c>
      <c r="AH336" s="22">
        <f t="shared" si="201"/>
        <v>0</v>
      </c>
      <c r="AI336">
        <f>VLOOKUP(Y336,'Moy libre'!$B$5:$E$52,3)</f>
        <v>32</v>
      </c>
      <c r="AJ336">
        <f>VLOOKUP(Y336,'Moy libre'!$H$5:$K$52,3)</f>
        <v>32</v>
      </c>
      <c r="AK336">
        <f>VLOOKUP(Y336,'Moy libre'!$N$5:$Q$52,3)</f>
        <v>32</v>
      </c>
      <c r="AL336">
        <f>VLOOKUP(Y336,'Moy libre'!$T$5:$W$52,3)</f>
        <v>32</v>
      </c>
      <c r="AM336">
        <f>VLOOKUP(Y336,'Moy libre'!$Z$5:$AC$52,3)</f>
        <v>32</v>
      </c>
    </row>
    <row r="337" spans="1:56" x14ac:dyDescent="0.25">
      <c r="A337" s="3">
        <v>6336</v>
      </c>
      <c r="B337" s="2" t="s">
        <v>280</v>
      </c>
      <c r="C337" s="1"/>
      <c r="D337" s="1">
        <v>1.0269999999999999</v>
      </c>
      <c r="E337" s="1" t="s">
        <v>38</v>
      </c>
      <c r="F337" s="1">
        <v>32</v>
      </c>
      <c r="G337" s="9">
        <v>0.88700000000000001</v>
      </c>
      <c r="H337" s="1">
        <v>0.89200000000000002</v>
      </c>
      <c r="I337" s="9">
        <v>0.85799999999999998</v>
      </c>
      <c r="J337" s="1">
        <v>0.89200000000000002</v>
      </c>
      <c r="K337" s="1">
        <v>25</v>
      </c>
      <c r="L337" s="1">
        <v>240</v>
      </c>
      <c r="M337" s="1">
        <v>269</v>
      </c>
      <c r="N337" s="1">
        <v>10</v>
      </c>
      <c r="O337" s="1">
        <v>154</v>
      </c>
      <c r="P337" s="1">
        <v>190</v>
      </c>
      <c r="Q337" s="1">
        <v>6</v>
      </c>
      <c r="R337" s="1">
        <v>394</v>
      </c>
      <c r="S337" s="1">
        <v>459</v>
      </c>
      <c r="T337" s="1">
        <v>16</v>
      </c>
      <c r="U337" s="1">
        <f t="shared" si="193"/>
        <v>6336</v>
      </c>
      <c r="V337" s="1" t="str">
        <f t="shared" si="194"/>
        <v>Frans Schutten</v>
      </c>
      <c r="W337" s="18"/>
      <c r="X337" s="20">
        <f t="shared" si="195"/>
        <v>1.0269999999999999</v>
      </c>
      <c r="Y337" s="10">
        <f t="shared" si="196"/>
        <v>0.85838779956427014</v>
      </c>
      <c r="AA337" t="str">
        <f t="shared" si="197"/>
        <v>Libre</v>
      </c>
      <c r="AB337" t="str">
        <f t="shared" si="198"/>
        <v>Taveerne</v>
      </c>
      <c r="AF337" s="22">
        <f t="shared" si="199"/>
        <v>0</v>
      </c>
      <c r="AG337" s="22">
        <f t="shared" si="200"/>
        <v>1</v>
      </c>
      <c r="AH337" s="22">
        <f t="shared" si="201"/>
        <v>0</v>
      </c>
      <c r="AI337">
        <f>VLOOKUP(Y337,'Moy libre'!$B$5:$E$52,3)</f>
        <v>25</v>
      </c>
      <c r="AJ337">
        <f>VLOOKUP(Y337,'Moy libre'!$H$5:$K$52,3)</f>
        <v>25</v>
      </c>
      <c r="AK337">
        <f>VLOOKUP(Y337,'Moy libre'!$N$5:$Q$52,3)</f>
        <v>25</v>
      </c>
      <c r="AL337">
        <f>VLOOKUP(Y337,'Moy libre'!$T$5:$W$52,3)</f>
        <v>25</v>
      </c>
      <c r="AM337">
        <f>VLOOKUP(Y337,'Moy libre'!$Z$5:$AC$52,3)</f>
        <v>25</v>
      </c>
    </row>
    <row r="338" spans="1:56" x14ac:dyDescent="0.25">
      <c r="A338" s="3">
        <v>6132</v>
      </c>
      <c r="B338" s="2" t="s">
        <v>125</v>
      </c>
      <c r="C338" s="1"/>
      <c r="D338" s="1">
        <v>1.026</v>
      </c>
      <c r="E338" s="1" t="s">
        <v>38</v>
      </c>
      <c r="F338" s="1">
        <v>32</v>
      </c>
      <c r="G338" s="9">
        <v>1.014</v>
      </c>
      <c r="H338" s="9">
        <v>1.0369999999999999</v>
      </c>
      <c r="I338" s="1">
        <v>1.0840000000000001</v>
      </c>
      <c r="J338" s="1">
        <v>1.0840000000000001</v>
      </c>
      <c r="K338" s="1">
        <v>32</v>
      </c>
      <c r="L338" s="1">
        <v>249</v>
      </c>
      <c r="M338" s="1">
        <v>240</v>
      </c>
      <c r="N338" s="1">
        <v>9</v>
      </c>
      <c r="O338" s="1">
        <v>263</v>
      </c>
      <c r="P338" s="1">
        <v>232</v>
      </c>
      <c r="Q338" s="1">
        <v>9</v>
      </c>
      <c r="R338" s="1">
        <v>512</v>
      </c>
      <c r="S338" s="1">
        <v>472</v>
      </c>
      <c r="T338" s="1">
        <v>18</v>
      </c>
      <c r="U338" s="1">
        <f t="shared" si="193"/>
        <v>6132</v>
      </c>
      <c r="V338" s="1" t="str">
        <f t="shared" si="194"/>
        <v>Wim Goris</v>
      </c>
      <c r="W338" s="18"/>
      <c r="X338" s="20">
        <f t="shared" si="195"/>
        <v>1.026</v>
      </c>
      <c r="Y338" s="10">
        <f t="shared" si="196"/>
        <v>1.0847457627118644</v>
      </c>
      <c r="AA338" t="str">
        <f t="shared" si="197"/>
        <v>Libre</v>
      </c>
      <c r="AB338" t="str">
        <f t="shared" si="198"/>
        <v>Taveerne</v>
      </c>
      <c r="AF338" s="22">
        <f t="shared" si="199"/>
        <v>1</v>
      </c>
      <c r="AG338" s="22">
        <f t="shared" si="200"/>
        <v>0</v>
      </c>
      <c r="AH338" s="22">
        <f t="shared" si="201"/>
        <v>0</v>
      </c>
      <c r="AI338">
        <f>VLOOKUP(Y338,'Moy libre'!$B$5:$E$52,3)</f>
        <v>32</v>
      </c>
      <c r="AJ338">
        <f>VLOOKUP(Y338,'Moy libre'!$H$5:$K$52,3)</f>
        <v>32</v>
      </c>
      <c r="AK338">
        <f>VLOOKUP(Y338,'Moy libre'!$N$5:$Q$52,3)</f>
        <v>32</v>
      </c>
      <c r="AL338">
        <f>VLOOKUP(Y338,'Moy libre'!$T$5:$W$52,3)</f>
        <v>32</v>
      </c>
      <c r="AM338">
        <f>VLOOKUP(Y338,'Moy libre'!$Z$5:$AC$52,3)</f>
        <v>32</v>
      </c>
    </row>
    <row r="339" spans="1:56" x14ac:dyDescent="0.25">
      <c r="A339" s="3">
        <v>6125</v>
      </c>
      <c r="B339" s="2" t="s">
        <v>281</v>
      </c>
      <c r="C339" s="1"/>
      <c r="D339" s="1">
        <v>1.3260000000000001</v>
      </c>
      <c r="E339" s="1" t="s">
        <v>38</v>
      </c>
      <c r="F339" s="1">
        <v>41</v>
      </c>
      <c r="G339" s="9">
        <v>1.3420000000000001</v>
      </c>
      <c r="H339" s="9">
        <v>0</v>
      </c>
      <c r="I339" s="1">
        <v>1.355</v>
      </c>
      <c r="J339" s="1">
        <v>1.355</v>
      </c>
      <c r="K339" s="1">
        <v>41</v>
      </c>
      <c r="L339" s="1">
        <v>143</v>
      </c>
      <c r="M339" s="1">
        <v>104</v>
      </c>
      <c r="N339" s="1">
        <v>4</v>
      </c>
      <c r="O339" s="1">
        <v>204</v>
      </c>
      <c r="P339" s="1">
        <v>152</v>
      </c>
      <c r="Q339" s="1">
        <v>5</v>
      </c>
      <c r="R339" s="1">
        <v>347</v>
      </c>
      <c r="S339" s="1">
        <v>256</v>
      </c>
      <c r="T339" s="1">
        <v>9</v>
      </c>
      <c r="U339" s="1">
        <f t="shared" si="193"/>
        <v>6125</v>
      </c>
      <c r="V339" s="1" t="str">
        <f t="shared" si="194"/>
        <v>Gerard Derksen</v>
      </c>
      <c r="W339" s="18"/>
      <c r="X339" s="20">
        <f t="shared" si="195"/>
        <v>1.3260000000000001</v>
      </c>
      <c r="Y339" s="10">
        <f t="shared" si="196"/>
        <v>1.35546875</v>
      </c>
      <c r="AA339" t="str">
        <f t="shared" si="197"/>
        <v>Libre</v>
      </c>
      <c r="AB339" t="str">
        <f t="shared" si="198"/>
        <v>Taveerne</v>
      </c>
      <c r="AF339" s="22">
        <f t="shared" si="199"/>
        <v>1</v>
      </c>
      <c r="AG339" s="22">
        <f t="shared" si="200"/>
        <v>0</v>
      </c>
      <c r="AH339" s="22">
        <f t="shared" si="201"/>
        <v>0</v>
      </c>
      <c r="AI339">
        <f>VLOOKUP(Y339,'Moy libre'!$B$5:$E$52,3)</f>
        <v>41</v>
      </c>
      <c r="AJ339">
        <f>VLOOKUP(Y339,'Moy libre'!$H$5:$K$52,3)</f>
        <v>41</v>
      </c>
      <c r="AK339">
        <f>VLOOKUP(Y339,'Moy libre'!$N$5:$Q$52,3)</f>
        <v>41</v>
      </c>
      <c r="AL339">
        <f>VLOOKUP(Y339,'Moy libre'!$T$5:$W$52,3)</f>
        <v>41</v>
      </c>
      <c r="AM339">
        <f>VLOOKUP(Y339,'Moy libre'!$Z$5:$AC$52,3)</f>
        <v>41</v>
      </c>
    </row>
    <row r="340" spans="1:56" x14ac:dyDescent="0.25">
      <c r="A340" s="3">
        <v>6035</v>
      </c>
      <c r="B340" s="2" t="s">
        <v>282</v>
      </c>
      <c r="C340" s="1"/>
      <c r="D340" s="1">
        <v>2.4870000000000001</v>
      </c>
      <c r="E340" s="1" t="s">
        <v>38</v>
      </c>
      <c r="F340" s="1">
        <v>76</v>
      </c>
      <c r="G340" s="1">
        <v>1.929</v>
      </c>
      <c r="H340" s="9">
        <v>0</v>
      </c>
      <c r="I340" s="1">
        <v>1.929</v>
      </c>
      <c r="J340" s="1">
        <v>1.929</v>
      </c>
      <c r="K340" s="1">
        <v>60</v>
      </c>
      <c r="L340" s="1">
        <v>191</v>
      </c>
      <c r="M340" s="1">
        <v>99</v>
      </c>
      <c r="N340" s="1">
        <v>4</v>
      </c>
      <c r="O340" s="1">
        <v>0</v>
      </c>
      <c r="P340" s="1">
        <v>0</v>
      </c>
      <c r="Q340" s="1">
        <v>0</v>
      </c>
      <c r="R340" s="1">
        <v>191</v>
      </c>
      <c r="S340" s="1">
        <v>99</v>
      </c>
      <c r="T340" s="1">
        <v>4</v>
      </c>
      <c r="U340" s="1">
        <f t="shared" si="193"/>
        <v>6035</v>
      </c>
      <c r="V340" s="1" t="str">
        <f t="shared" si="194"/>
        <v>Roy Augustijn</v>
      </c>
      <c r="W340" s="18"/>
      <c r="X340" s="20">
        <f t="shared" si="195"/>
        <v>2.4870000000000001</v>
      </c>
      <c r="Y340" s="10">
        <f t="shared" si="196"/>
        <v>1.9292929292929293</v>
      </c>
      <c r="AA340" t="str">
        <f t="shared" si="197"/>
        <v>Libre</v>
      </c>
      <c r="AB340" t="str">
        <f t="shared" si="198"/>
        <v>Taveerne</v>
      </c>
      <c r="AF340" s="22">
        <f t="shared" si="199"/>
        <v>0</v>
      </c>
      <c r="AG340" s="22">
        <f t="shared" si="200"/>
        <v>1</v>
      </c>
      <c r="AH340" s="22">
        <f t="shared" si="201"/>
        <v>0</v>
      </c>
      <c r="AI340">
        <f>VLOOKUP(Y340,'Moy libre'!$B$5:$E$52,3)</f>
        <v>60</v>
      </c>
      <c r="AJ340">
        <f>VLOOKUP(Y340,'Moy libre'!$H$5:$K$52,3)</f>
        <v>60</v>
      </c>
      <c r="AK340">
        <f>VLOOKUP(Y340,'Moy libre'!$N$5:$Q$52,3)</f>
        <v>60</v>
      </c>
      <c r="AL340">
        <f>VLOOKUP(Y340,'Moy libre'!$T$5:$W$52,3)</f>
        <v>60</v>
      </c>
      <c r="AM340">
        <f>VLOOKUP(Y340,'Moy libre'!$Z$5:$AC$52,3)</f>
        <v>60</v>
      </c>
    </row>
    <row r="342" spans="1:56" ht="21" x14ac:dyDescent="0.4">
      <c r="A342" s="8" t="s">
        <v>283</v>
      </c>
    </row>
    <row r="344" spans="1:56" x14ac:dyDescent="0.25">
      <c r="A344" s="2" t="s">
        <v>4</v>
      </c>
      <c r="B344" s="2" t="s">
        <v>5</v>
      </c>
      <c r="D344" s="1" t="s">
        <v>6</v>
      </c>
      <c r="E344" s="1" t="s">
        <v>7</v>
      </c>
      <c r="F344" s="1" t="s">
        <v>8</v>
      </c>
      <c r="G344" s="1" t="s">
        <v>9</v>
      </c>
      <c r="H344" s="1" t="s">
        <v>10</v>
      </c>
      <c r="I344" s="1" t="s">
        <v>11</v>
      </c>
      <c r="J344" s="1" t="s">
        <v>12</v>
      </c>
      <c r="L344" s="1" t="s">
        <v>13</v>
      </c>
      <c r="M344" s="1" t="s">
        <v>14</v>
      </c>
      <c r="N344" s="1" t="s">
        <v>15</v>
      </c>
      <c r="O344" s="1" t="s">
        <v>16</v>
      </c>
      <c r="P344" s="1" t="s">
        <v>17</v>
      </c>
      <c r="Q344" s="1" t="s">
        <v>18</v>
      </c>
      <c r="R344" s="1" t="s">
        <v>19</v>
      </c>
      <c r="S344" s="1" t="s">
        <v>20</v>
      </c>
      <c r="T344" s="1" t="s">
        <v>21</v>
      </c>
      <c r="U344" s="1"/>
      <c r="V344" s="1"/>
      <c r="W344" s="18"/>
      <c r="X344" s="20"/>
      <c r="AO344" s="1" t="str">
        <f t="shared" ref="AO344:AO355" si="202">A344</f>
        <v>Bondsnr</v>
      </c>
      <c r="AP344" s="2" t="str">
        <f t="shared" ref="AP344:AP355" si="203">B344</f>
        <v>Naam</v>
      </c>
      <c r="AQ344"/>
      <c r="AR344"/>
    </row>
    <row r="345" spans="1:56" x14ac:dyDescent="0.25">
      <c r="A345" s="3">
        <v>6661</v>
      </c>
      <c r="B345" s="2" t="s">
        <v>284</v>
      </c>
      <c r="C345" s="1"/>
      <c r="D345" s="1">
        <v>0.22</v>
      </c>
      <c r="E345" s="1" t="s">
        <v>30</v>
      </c>
      <c r="F345" s="1">
        <v>14</v>
      </c>
      <c r="G345" s="1">
        <v>0.105</v>
      </c>
      <c r="H345" s="9">
        <v>0</v>
      </c>
      <c r="I345" s="9">
        <v>0</v>
      </c>
      <c r="J345" s="1">
        <v>0.105</v>
      </c>
      <c r="K345" s="1">
        <v>14</v>
      </c>
      <c r="L345" s="1">
        <v>0</v>
      </c>
      <c r="M345" s="1">
        <v>0</v>
      </c>
      <c r="N345" s="1">
        <v>0</v>
      </c>
      <c r="O345" s="1">
        <v>24</v>
      </c>
      <c r="P345" s="1">
        <v>227</v>
      </c>
      <c r="Q345" s="1">
        <v>3</v>
      </c>
      <c r="R345" s="1">
        <v>24</v>
      </c>
      <c r="S345" s="1">
        <v>227</v>
      </c>
      <c r="T345" s="1">
        <v>3</v>
      </c>
      <c r="U345" s="1">
        <f t="shared" ref="U345:U372" si="204">A345</f>
        <v>6661</v>
      </c>
      <c r="V345" s="1" t="str">
        <f t="shared" ref="V345:V372" si="205">B345</f>
        <v>Naoussa Eijsink</v>
      </c>
      <c r="W345" s="18"/>
      <c r="X345" s="20"/>
      <c r="Z345" s="10">
        <f t="shared" ref="Z345:Z355" si="206">IF(T345&gt;0,R345/S345,D345)</f>
        <v>0.10572687224669604</v>
      </c>
      <c r="AA345" t="str">
        <f t="shared" ref="AA345:AA372" si="207">E345</f>
        <v>Driebanden</v>
      </c>
      <c r="AB345" t="str">
        <f t="shared" ref="AB345:AB372" si="208">$A$342</f>
        <v>Verhaal</v>
      </c>
      <c r="AC345">
        <f>VLOOKUP(Z345,'moy drb'!$B$3:$E$47,3)</f>
        <v>17</v>
      </c>
      <c r="AD345">
        <f>VLOOKUP(Z345,'moy drb'!$H$3:$K$47,3)</f>
        <v>14</v>
      </c>
      <c r="AO345" s="1">
        <f t="shared" si="202"/>
        <v>6661</v>
      </c>
      <c r="AP345" s="2" t="str">
        <f t="shared" si="203"/>
        <v>Naoussa Eijsink</v>
      </c>
      <c r="AQ345" s="14">
        <f t="shared" ref="AQ345:AQ355" si="209">F345</f>
        <v>14</v>
      </c>
      <c r="AR345" s="16">
        <f t="shared" ref="AR345:AR355" si="210">D345</f>
        <v>0.22</v>
      </c>
      <c r="AS345" s="10">
        <f t="shared" ref="AS345:AS355" si="211">IF(T345&gt;0,R345/S345,D345)</f>
        <v>0.10572687224669604</v>
      </c>
      <c r="AT345" t="str">
        <f t="shared" ref="AT345:AT355" si="212">E345</f>
        <v>Driebanden</v>
      </c>
      <c r="AU345" t="str">
        <f>$A$342</f>
        <v>Verhaal</v>
      </c>
      <c r="AV345">
        <f>VLOOKUP(AS345,'moy drb'!$B$3:$E$47,3)</f>
        <v>17</v>
      </c>
      <c r="AW345">
        <f>VLOOKUP(AS345,'moy drb'!$H$3:$K$47,3)</f>
        <v>14</v>
      </c>
      <c r="BB345">
        <f t="shared" ref="BB345:BB355" si="213">IF(AS345&gt;AR345,1,0)</f>
        <v>0</v>
      </c>
      <c r="BC345">
        <f t="shared" ref="BC345:BC355" si="214">IF(AS345&lt;AR345,1,0)</f>
        <v>1</v>
      </c>
      <c r="BD345">
        <f t="shared" ref="BD345:BD355" si="215">IF(AR345=AS345,1,0)</f>
        <v>0</v>
      </c>
    </row>
    <row r="346" spans="1:56" x14ac:dyDescent="0.25">
      <c r="A346" s="3">
        <v>6660</v>
      </c>
      <c r="B346" s="2" t="s">
        <v>285</v>
      </c>
      <c r="C346" s="1"/>
      <c r="D346" s="1">
        <v>0.48</v>
      </c>
      <c r="E346" s="1" t="s">
        <v>30</v>
      </c>
      <c r="F346" s="1">
        <v>27</v>
      </c>
      <c r="G346" s="1">
        <v>0.52600000000000002</v>
      </c>
      <c r="H346" s="9">
        <v>0</v>
      </c>
      <c r="I346" s="9">
        <v>0.496</v>
      </c>
      <c r="J346" s="1">
        <v>0.52600000000000002</v>
      </c>
      <c r="K346" s="1">
        <v>29</v>
      </c>
      <c r="L346" s="1">
        <v>81</v>
      </c>
      <c r="M346" s="1">
        <v>172</v>
      </c>
      <c r="N346" s="1">
        <v>3</v>
      </c>
      <c r="O346" s="1">
        <v>79</v>
      </c>
      <c r="P346" s="1">
        <v>150</v>
      </c>
      <c r="Q346" s="1">
        <v>3</v>
      </c>
      <c r="R346" s="1">
        <v>160</v>
      </c>
      <c r="S346" s="1">
        <v>322</v>
      </c>
      <c r="T346" s="1">
        <v>6</v>
      </c>
      <c r="U346" s="1">
        <f t="shared" si="204"/>
        <v>6660</v>
      </c>
      <c r="V346" s="1" t="str">
        <f t="shared" si="205"/>
        <v>Sander de Jong</v>
      </c>
      <c r="W346" s="18"/>
      <c r="X346" s="20"/>
      <c r="Z346" s="10">
        <f t="shared" si="206"/>
        <v>0.49689440993788819</v>
      </c>
      <c r="AA346" t="str">
        <f t="shared" si="207"/>
        <v>Driebanden</v>
      </c>
      <c r="AB346" t="str">
        <f t="shared" si="208"/>
        <v>Verhaal</v>
      </c>
      <c r="AC346">
        <f>VLOOKUP(Z346,'moy drb'!$B$3:$E$47,3)</f>
        <v>27</v>
      </c>
      <c r="AD346">
        <f>VLOOKUP(Z346,'moy drb'!$H$3:$K$47,3)</f>
        <v>27</v>
      </c>
      <c r="AO346" s="1">
        <f t="shared" si="202"/>
        <v>6660</v>
      </c>
      <c r="AP346" s="2" t="str">
        <f t="shared" si="203"/>
        <v>Sander de Jong</v>
      </c>
      <c r="AQ346" s="14">
        <f t="shared" si="209"/>
        <v>27</v>
      </c>
      <c r="AR346" s="16">
        <f t="shared" si="210"/>
        <v>0.48</v>
      </c>
      <c r="AS346" s="10">
        <f t="shared" si="211"/>
        <v>0.49689440993788819</v>
      </c>
      <c r="AT346" t="str">
        <f t="shared" si="212"/>
        <v>Driebanden</v>
      </c>
      <c r="AU346" t="str">
        <f t="shared" ref="AU346:AU355" si="216">$A$342</f>
        <v>Verhaal</v>
      </c>
      <c r="AV346">
        <f>VLOOKUP(AS346,'moy drb'!$B$3:$E$47,3)</f>
        <v>27</v>
      </c>
      <c r="AW346">
        <f>VLOOKUP(AS346,'moy drb'!$H$3:$K$47,3)</f>
        <v>27</v>
      </c>
      <c r="BB346">
        <f t="shared" si="213"/>
        <v>1</v>
      </c>
      <c r="BC346">
        <f t="shared" si="214"/>
        <v>0</v>
      </c>
      <c r="BD346">
        <f t="shared" si="215"/>
        <v>0</v>
      </c>
    </row>
    <row r="347" spans="1:56" x14ac:dyDescent="0.25">
      <c r="A347" s="3">
        <v>6637</v>
      </c>
      <c r="B347" s="2" t="s">
        <v>286</v>
      </c>
      <c r="C347" s="1"/>
      <c r="D347" s="1">
        <v>0.28399999999999997</v>
      </c>
      <c r="E347" s="1" t="s">
        <v>30</v>
      </c>
      <c r="F347" s="1">
        <v>17</v>
      </c>
      <c r="G347" s="1">
        <v>0.39800000000000002</v>
      </c>
      <c r="H347" s="9">
        <v>0.35499999999999998</v>
      </c>
      <c r="I347" s="9">
        <v>0.35499999999999998</v>
      </c>
      <c r="J347" s="1">
        <v>0.39800000000000002</v>
      </c>
      <c r="K347" s="1">
        <v>22</v>
      </c>
      <c r="L347" s="1">
        <v>132</v>
      </c>
      <c r="M347" s="1">
        <v>371</v>
      </c>
      <c r="N347" s="1">
        <v>8</v>
      </c>
      <c r="O347" s="1">
        <v>37</v>
      </c>
      <c r="P347" s="1">
        <v>104</v>
      </c>
      <c r="Q347" s="1">
        <v>2</v>
      </c>
      <c r="R347" s="1">
        <v>169</v>
      </c>
      <c r="S347" s="1">
        <v>475</v>
      </c>
      <c r="T347" s="1">
        <v>10</v>
      </c>
      <c r="U347" s="1">
        <f t="shared" si="204"/>
        <v>6637</v>
      </c>
      <c r="V347" s="1" t="str">
        <f t="shared" si="205"/>
        <v>Ruud Hilferink</v>
      </c>
      <c r="W347" s="18"/>
      <c r="X347" s="20"/>
      <c r="Z347" s="10">
        <f t="shared" si="206"/>
        <v>0.35578947368421054</v>
      </c>
      <c r="AA347" t="str">
        <f t="shared" si="207"/>
        <v>Driebanden</v>
      </c>
      <c r="AB347" t="str">
        <f t="shared" si="208"/>
        <v>Verhaal</v>
      </c>
      <c r="AC347">
        <f>VLOOKUP(Z347,'moy drb'!$B$3:$E$47,3)</f>
        <v>20</v>
      </c>
      <c r="AD347">
        <f>VLOOKUP(Z347,'moy drb'!$H$3:$K$47,3)</f>
        <v>20</v>
      </c>
      <c r="AO347" s="1">
        <f t="shared" si="202"/>
        <v>6637</v>
      </c>
      <c r="AP347" s="2" t="str">
        <f t="shared" si="203"/>
        <v>Ruud Hilferink</v>
      </c>
      <c r="AQ347" s="14">
        <f t="shared" si="209"/>
        <v>17</v>
      </c>
      <c r="AR347" s="16">
        <f t="shared" si="210"/>
        <v>0.28399999999999997</v>
      </c>
      <c r="AS347" s="10">
        <f t="shared" si="211"/>
        <v>0.35578947368421054</v>
      </c>
      <c r="AT347" t="str">
        <f t="shared" si="212"/>
        <v>Driebanden</v>
      </c>
      <c r="AU347" t="str">
        <f t="shared" si="216"/>
        <v>Verhaal</v>
      </c>
      <c r="AV347">
        <f>VLOOKUP(AS347,'moy drb'!$B$3:$E$47,3)</f>
        <v>20</v>
      </c>
      <c r="AW347">
        <f>VLOOKUP(AS347,'moy drb'!$H$3:$K$47,3)</f>
        <v>20</v>
      </c>
      <c r="BB347">
        <f t="shared" si="213"/>
        <v>1</v>
      </c>
      <c r="BC347">
        <f t="shared" si="214"/>
        <v>0</v>
      </c>
      <c r="BD347">
        <f t="shared" si="215"/>
        <v>0</v>
      </c>
    </row>
    <row r="348" spans="1:56" x14ac:dyDescent="0.25">
      <c r="A348" s="3">
        <v>6455</v>
      </c>
      <c r="B348" s="2" t="s">
        <v>287</v>
      </c>
      <c r="C348" s="1"/>
      <c r="D348" s="1">
        <v>0.26200000000000001</v>
      </c>
      <c r="E348" s="1" t="s">
        <v>30</v>
      </c>
      <c r="F348" s="1">
        <v>16</v>
      </c>
      <c r="G348" s="9">
        <v>0.26600000000000001</v>
      </c>
      <c r="H348" s="1">
        <v>0.315</v>
      </c>
      <c r="I348" s="9">
        <v>0.28999999999999998</v>
      </c>
      <c r="J348" s="1">
        <v>0.315</v>
      </c>
      <c r="K348" s="1">
        <v>18</v>
      </c>
      <c r="L348" s="1">
        <v>141</v>
      </c>
      <c r="M348" s="1">
        <v>447</v>
      </c>
      <c r="N348" s="1">
        <v>9</v>
      </c>
      <c r="O348" s="1">
        <v>190</v>
      </c>
      <c r="P348" s="1">
        <v>694</v>
      </c>
      <c r="Q348" s="1">
        <v>13</v>
      </c>
      <c r="R348" s="1">
        <v>331</v>
      </c>
      <c r="S348" s="1">
        <v>1141</v>
      </c>
      <c r="T348" s="1">
        <v>22</v>
      </c>
      <c r="U348" s="1">
        <f t="shared" si="204"/>
        <v>6455</v>
      </c>
      <c r="V348" s="1" t="str">
        <f t="shared" si="205"/>
        <v>Eef Hubers</v>
      </c>
      <c r="W348" s="18"/>
      <c r="X348" s="20"/>
      <c r="Z348" s="10">
        <f t="shared" si="206"/>
        <v>0.29009640666082381</v>
      </c>
      <c r="AA348" t="str">
        <f t="shared" si="207"/>
        <v>Driebanden</v>
      </c>
      <c r="AB348" t="str">
        <f t="shared" si="208"/>
        <v>Verhaal</v>
      </c>
      <c r="AC348">
        <f>VLOOKUP(Z348,'moy drb'!$B$3:$E$47,3)</f>
        <v>17</v>
      </c>
      <c r="AD348">
        <f>VLOOKUP(Z348,'moy drb'!$H$3:$K$47,3)</f>
        <v>17</v>
      </c>
      <c r="AO348" s="1">
        <f t="shared" si="202"/>
        <v>6455</v>
      </c>
      <c r="AP348" s="2" t="str">
        <f t="shared" si="203"/>
        <v>Eef Hubers</v>
      </c>
      <c r="AQ348" s="14">
        <f t="shared" si="209"/>
        <v>16</v>
      </c>
      <c r="AR348" s="16">
        <f t="shared" si="210"/>
        <v>0.26200000000000001</v>
      </c>
      <c r="AS348" s="10">
        <f t="shared" si="211"/>
        <v>0.29009640666082381</v>
      </c>
      <c r="AT348" t="str">
        <f t="shared" si="212"/>
        <v>Driebanden</v>
      </c>
      <c r="AU348" t="str">
        <f t="shared" si="216"/>
        <v>Verhaal</v>
      </c>
      <c r="AV348">
        <f>VLOOKUP(AS348,'moy drb'!$B$3:$E$47,3)</f>
        <v>17</v>
      </c>
      <c r="AW348">
        <f>VLOOKUP(AS348,'moy drb'!$H$3:$K$47,3)</f>
        <v>17</v>
      </c>
      <c r="BB348">
        <f t="shared" si="213"/>
        <v>1</v>
      </c>
      <c r="BC348">
        <f t="shared" si="214"/>
        <v>0</v>
      </c>
      <c r="BD348">
        <f t="shared" si="215"/>
        <v>0</v>
      </c>
    </row>
    <row r="349" spans="1:56" x14ac:dyDescent="0.25">
      <c r="A349" s="3">
        <v>6326</v>
      </c>
      <c r="B349" s="2" t="s">
        <v>288</v>
      </c>
      <c r="C349" s="1"/>
      <c r="D349" s="1">
        <v>0.21</v>
      </c>
      <c r="E349" s="1" t="s">
        <v>30</v>
      </c>
      <c r="F349" s="1">
        <v>14</v>
      </c>
      <c r="G349" s="9">
        <v>0</v>
      </c>
      <c r="H349" s="9">
        <v>0</v>
      </c>
      <c r="I349" s="9">
        <v>0</v>
      </c>
      <c r="J349" s="1">
        <v>0</v>
      </c>
      <c r="K349" s="1">
        <v>14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f t="shared" si="204"/>
        <v>6326</v>
      </c>
      <c r="V349" s="1" t="str">
        <f t="shared" si="205"/>
        <v>Jessica van Schaik</v>
      </c>
      <c r="W349" s="18"/>
      <c r="X349" s="20"/>
      <c r="Z349" s="10">
        <f t="shared" si="206"/>
        <v>0.21</v>
      </c>
      <c r="AA349" t="str">
        <f t="shared" si="207"/>
        <v>Driebanden</v>
      </c>
      <c r="AB349" t="str">
        <f t="shared" si="208"/>
        <v>Verhaal</v>
      </c>
      <c r="AC349">
        <f>VLOOKUP(Z349,'moy drb'!$B$3:$E$47,3)</f>
        <v>17</v>
      </c>
      <c r="AD349">
        <f>VLOOKUP(Z349,'moy drb'!$H$3:$K$47,3)</f>
        <v>14</v>
      </c>
      <c r="AO349" s="1">
        <f t="shared" si="202"/>
        <v>6326</v>
      </c>
      <c r="AP349" s="2" t="str">
        <f t="shared" si="203"/>
        <v>Jessica van Schaik</v>
      </c>
      <c r="AQ349" s="14">
        <f t="shared" si="209"/>
        <v>14</v>
      </c>
      <c r="AR349" s="16">
        <f t="shared" si="210"/>
        <v>0.21</v>
      </c>
      <c r="AS349" s="10">
        <f t="shared" si="211"/>
        <v>0.21</v>
      </c>
      <c r="AT349" t="str">
        <f t="shared" si="212"/>
        <v>Driebanden</v>
      </c>
      <c r="AU349" t="str">
        <f t="shared" si="216"/>
        <v>Verhaal</v>
      </c>
      <c r="AV349">
        <f>VLOOKUP(AS349,'moy drb'!$B$3:$E$47,3)</f>
        <v>17</v>
      </c>
      <c r="AW349">
        <f>VLOOKUP(AS349,'moy drb'!$H$3:$K$47,3)</f>
        <v>14</v>
      </c>
      <c r="BB349">
        <f t="shared" si="213"/>
        <v>0</v>
      </c>
      <c r="BC349">
        <f t="shared" si="214"/>
        <v>0</v>
      </c>
      <c r="BD349">
        <f t="shared" si="215"/>
        <v>1</v>
      </c>
    </row>
    <row r="350" spans="1:56" x14ac:dyDescent="0.25">
      <c r="A350" s="3">
        <v>6325</v>
      </c>
      <c r="B350" s="2" t="s">
        <v>289</v>
      </c>
      <c r="C350" s="1"/>
      <c r="D350" s="1">
        <v>0.29299999999999998</v>
      </c>
      <c r="E350" s="1" t="s">
        <v>30</v>
      </c>
      <c r="F350" s="1">
        <v>17</v>
      </c>
      <c r="G350" s="9">
        <v>0.27200000000000002</v>
      </c>
      <c r="H350" s="9">
        <v>0.28899999999999998</v>
      </c>
      <c r="I350" s="1">
        <v>0.29399999999999998</v>
      </c>
      <c r="J350" s="1">
        <v>0.29399999999999998</v>
      </c>
      <c r="K350" s="1">
        <v>17</v>
      </c>
      <c r="L350" s="1">
        <v>75</v>
      </c>
      <c r="M350" s="1">
        <v>259</v>
      </c>
      <c r="N350" s="1">
        <v>5</v>
      </c>
      <c r="O350" s="1">
        <v>129</v>
      </c>
      <c r="P350" s="1">
        <v>434</v>
      </c>
      <c r="Q350" s="1">
        <v>8</v>
      </c>
      <c r="R350" s="1">
        <v>204</v>
      </c>
      <c r="S350" s="1">
        <v>693</v>
      </c>
      <c r="T350" s="1">
        <v>13</v>
      </c>
      <c r="U350" s="1">
        <f t="shared" si="204"/>
        <v>6325</v>
      </c>
      <c r="V350" s="1" t="str">
        <f t="shared" si="205"/>
        <v>Gerrit van Schaik</v>
      </c>
      <c r="W350" s="18"/>
      <c r="X350" s="20"/>
      <c r="Z350" s="10">
        <f t="shared" si="206"/>
        <v>0.2943722943722944</v>
      </c>
      <c r="AA350" t="str">
        <f t="shared" si="207"/>
        <v>Driebanden</v>
      </c>
      <c r="AB350" t="str">
        <f t="shared" si="208"/>
        <v>Verhaal</v>
      </c>
      <c r="AC350">
        <f>VLOOKUP(Z350,'moy drb'!$B$3:$E$47,3)</f>
        <v>17</v>
      </c>
      <c r="AD350">
        <f>VLOOKUP(Z350,'moy drb'!$H$3:$K$47,3)</f>
        <v>17</v>
      </c>
      <c r="AO350" s="1">
        <f t="shared" si="202"/>
        <v>6325</v>
      </c>
      <c r="AP350" s="2" t="str">
        <f t="shared" si="203"/>
        <v>Gerrit van Schaik</v>
      </c>
      <c r="AQ350" s="14">
        <f t="shared" si="209"/>
        <v>17</v>
      </c>
      <c r="AR350" s="16">
        <f t="shared" si="210"/>
        <v>0.29299999999999998</v>
      </c>
      <c r="AS350" s="10">
        <f t="shared" si="211"/>
        <v>0.2943722943722944</v>
      </c>
      <c r="AT350" t="str">
        <f t="shared" si="212"/>
        <v>Driebanden</v>
      </c>
      <c r="AU350" t="str">
        <f t="shared" si="216"/>
        <v>Verhaal</v>
      </c>
      <c r="AV350">
        <f>VLOOKUP(AS350,'moy drb'!$B$3:$E$47,3)</f>
        <v>17</v>
      </c>
      <c r="AW350">
        <f>VLOOKUP(AS350,'moy drb'!$H$3:$K$47,3)</f>
        <v>17</v>
      </c>
      <c r="BB350">
        <f t="shared" si="213"/>
        <v>1</v>
      </c>
      <c r="BC350">
        <f t="shared" si="214"/>
        <v>0</v>
      </c>
      <c r="BD350">
        <f t="shared" si="215"/>
        <v>0</v>
      </c>
    </row>
    <row r="351" spans="1:56" x14ac:dyDescent="0.25">
      <c r="A351" s="3">
        <v>6113</v>
      </c>
      <c r="B351" s="2" t="s">
        <v>290</v>
      </c>
      <c r="C351" s="1"/>
      <c r="D351" s="1">
        <v>0.47</v>
      </c>
      <c r="E351" s="1" t="s">
        <v>30</v>
      </c>
      <c r="F351" s="1">
        <v>26</v>
      </c>
      <c r="G351" s="1">
        <v>0.504</v>
      </c>
      <c r="H351" s="9">
        <v>0.45900000000000002</v>
      </c>
      <c r="I351" s="9">
        <v>0.46500000000000002</v>
      </c>
      <c r="J351" s="1">
        <v>0.504</v>
      </c>
      <c r="K351" s="1">
        <v>28</v>
      </c>
      <c r="L351" s="1">
        <v>164</v>
      </c>
      <c r="M351" s="1">
        <v>357</v>
      </c>
      <c r="N351" s="1">
        <v>7</v>
      </c>
      <c r="O351" s="1">
        <v>212</v>
      </c>
      <c r="P351" s="1">
        <v>450</v>
      </c>
      <c r="Q351" s="1">
        <v>9</v>
      </c>
      <c r="R351" s="1">
        <v>376</v>
      </c>
      <c r="S351" s="1">
        <v>807</v>
      </c>
      <c r="T351" s="1">
        <v>16</v>
      </c>
      <c r="U351" s="1">
        <f t="shared" si="204"/>
        <v>6113</v>
      </c>
      <c r="V351" s="1" t="str">
        <f t="shared" si="205"/>
        <v>Emiel Fielt</v>
      </c>
      <c r="W351" s="18"/>
      <c r="X351" s="20"/>
      <c r="Z351" s="10">
        <f t="shared" si="206"/>
        <v>0.46592317224287483</v>
      </c>
      <c r="AA351" t="str">
        <f t="shared" si="207"/>
        <v>Driebanden</v>
      </c>
      <c r="AB351" t="str">
        <f t="shared" si="208"/>
        <v>Verhaal</v>
      </c>
      <c r="AC351">
        <f>VLOOKUP(Z351,'moy drb'!$B$3:$E$47,3)</f>
        <v>26</v>
      </c>
      <c r="AD351">
        <f>VLOOKUP(Z351,'moy drb'!$H$3:$K$47,3)</f>
        <v>26</v>
      </c>
      <c r="AO351" s="1">
        <f t="shared" si="202"/>
        <v>6113</v>
      </c>
      <c r="AP351" s="2" t="str">
        <f t="shared" si="203"/>
        <v>Emiel Fielt</v>
      </c>
      <c r="AQ351" s="14">
        <f t="shared" si="209"/>
        <v>26</v>
      </c>
      <c r="AR351" s="16">
        <f t="shared" si="210"/>
        <v>0.47</v>
      </c>
      <c r="AS351" s="10">
        <f t="shared" si="211"/>
        <v>0.46592317224287483</v>
      </c>
      <c r="AT351" t="str">
        <f t="shared" si="212"/>
        <v>Driebanden</v>
      </c>
      <c r="AU351" t="str">
        <f t="shared" si="216"/>
        <v>Verhaal</v>
      </c>
      <c r="AV351">
        <f>VLOOKUP(AS351,'moy drb'!$B$3:$E$47,3)</f>
        <v>26</v>
      </c>
      <c r="AW351">
        <f>VLOOKUP(AS351,'moy drb'!$H$3:$K$47,3)</f>
        <v>26</v>
      </c>
      <c r="BB351">
        <f t="shared" si="213"/>
        <v>0</v>
      </c>
      <c r="BC351">
        <f t="shared" si="214"/>
        <v>1</v>
      </c>
      <c r="BD351">
        <f t="shared" si="215"/>
        <v>0</v>
      </c>
    </row>
    <row r="352" spans="1:56" x14ac:dyDescent="0.25">
      <c r="A352" s="3">
        <v>6107</v>
      </c>
      <c r="B352" s="2" t="s">
        <v>291</v>
      </c>
      <c r="C352" s="1"/>
      <c r="D352" s="1">
        <v>0.27700000000000002</v>
      </c>
      <c r="E352" s="1" t="s">
        <v>30</v>
      </c>
      <c r="F352" s="1">
        <v>16</v>
      </c>
      <c r="G352" s="1">
        <v>0.30199999999999999</v>
      </c>
      <c r="H352" s="9">
        <v>0.29599999999999999</v>
      </c>
      <c r="I352" s="9">
        <v>0.29699999999999999</v>
      </c>
      <c r="J352" s="1">
        <v>0.30199999999999999</v>
      </c>
      <c r="K352" s="1">
        <v>18</v>
      </c>
      <c r="L352" s="1">
        <v>135</v>
      </c>
      <c r="M352" s="1">
        <v>456</v>
      </c>
      <c r="N352" s="1">
        <v>9</v>
      </c>
      <c r="O352" s="1">
        <v>212</v>
      </c>
      <c r="P352" s="1">
        <v>709</v>
      </c>
      <c r="Q352" s="1">
        <v>13</v>
      </c>
      <c r="R352" s="1">
        <v>347</v>
      </c>
      <c r="S352" s="1">
        <v>1165</v>
      </c>
      <c r="T352" s="1">
        <v>22</v>
      </c>
      <c r="U352" s="1">
        <f t="shared" si="204"/>
        <v>6107</v>
      </c>
      <c r="V352" s="1" t="str">
        <f t="shared" si="205"/>
        <v>Eddy Eijsink</v>
      </c>
      <c r="W352" s="18"/>
      <c r="X352" s="20"/>
      <c r="Z352" s="10">
        <f t="shared" si="206"/>
        <v>0.29785407725321889</v>
      </c>
      <c r="AA352" t="str">
        <f t="shared" si="207"/>
        <v>Driebanden</v>
      </c>
      <c r="AB352" t="str">
        <f t="shared" si="208"/>
        <v>Verhaal</v>
      </c>
      <c r="AC352">
        <f>VLOOKUP(Z352,'moy drb'!$B$3:$E$47,3)</f>
        <v>17</v>
      </c>
      <c r="AD352">
        <f>VLOOKUP(Z352,'moy drb'!$H$3:$K$47,3)</f>
        <v>17</v>
      </c>
      <c r="AO352" s="1">
        <f t="shared" si="202"/>
        <v>6107</v>
      </c>
      <c r="AP352" s="2" t="str">
        <f t="shared" si="203"/>
        <v>Eddy Eijsink</v>
      </c>
      <c r="AQ352" s="14">
        <f t="shared" si="209"/>
        <v>16</v>
      </c>
      <c r="AR352" s="16">
        <f t="shared" si="210"/>
        <v>0.27700000000000002</v>
      </c>
      <c r="AS352" s="10">
        <f t="shared" si="211"/>
        <v>0.29785407725321889</v>
      </c>
      <c r="AT352" t="str">
        <f t="shared" si="212"/>
        <v>Driebanden</v>
      </c>
      <c r="AU352" t="str">
        <f t="shared" si="216"/>
        <v>Verhaal</v>
      </c>
      <c r="AV352">
        <f>VLOOKUP(AS352,'moy drb'!$B$3:$E$47,3)</f>
        <v>17</v>
      </c>
      <c r="AW352">
        <f>VLOOKUP(AS352,'moy drb'!$H$3:$K$47,3)</f>
        <v>17</v>
      </c>
      <c r="BB352">
        <f t="shared" si="213"/>
        <v>1</v>
      </c>
      <c r="BC352">
        <f t="shared" si="214"/>
        <v>0</v>
      </c>
      <c r="BD352">
        <f t="shared" si="215"/>
        <v>0</v>
      </c>
    </row>
    <row r="353" spans="1:56" x14ac:dyDescent="0.25">
      <c r="A353" s="3">
        <v>6065</v>
      </c>
      <c r="B353" s="2" t="s">
        <v>292</v>
      </c>
      <c r="C353" s="1"/>
      <c r="D353" s="1">
        <v>0.24199999999999999</v>
      </c>
      <c r="E353" s="1" t="s">
        <v>30</v>
      </c>
      <c r="F353" s="1">
        <v>15</v>
      </c>
      <c r="G353" s="9">
        <v>0.215</v>
      </c>
      <c r="H353" s="9">
        <v>0.21</v>
      </c>
      <c r="I353" s="1">
        <v>0.223</v>
      </c>
      <c r="J353" s="1">
        <v>0.223</v>
      </c>
      <c r="K353" s="1">
        <v>14</v>
      </c>
      <c r="L353" s="1">
        <v>131</v>
      </c>
      <c r="M353" s="1">
        <v>621</v>
      </c>
      <c r="N353" s="1">
        <v>10</v>
      </c>
      <c r="O353" s="1">
        <v>179</v>
      </c>
      <c r="P353" s="1">
        <v>764</v>
      </c>
      <c r="Q353" s="1">
        <v>13</v>
      </c>
      <c r="R353" s="1">
        <v>310</v>
      </c>
      <c r="S353" s="1">
        <v>1385</v>
      </c>
      <c r="T353" s="1">
        <v>23</v>
      </c>
      <c r="U353" s="1">
        <f t="shared" si="204"/>
        <v>6065</v>
      </c>
      <c r="V353" s="1" t="str">
        <f t="shared" si="205"/>
        <v>Toon Christant</v>
      </c>
      <c r="W353" s="18"/>
      <c r="X353" s="20"/>
      <c r="Z353" s="10">
        <f t="shared" si="206"/>
        <v>0.22382671480144403</v>
      </c>
      <c r="AA353" t="str">
        <f t="shared" si="207"/>
        <v>Driebanden</v>
      </c>
      <c r="AB353" t="str">
        <f t="shared" si="208"/>
        <v>Verhaal</v>
      </c>
      <c r="AC353">
        <f>VLOOKUP(Z353,'moy drb'!$B$3:$E$47,3)</f>
        <v>17</v>
      </c>
      <c r="AD353">
        <f>VLOOKUP(Z353,'moy drb'!$H$3:$K$47,3)</f>
        <v>14</v>
      </c>
      <c r="AO353" s="1">
        <f t="shared" si="202"/>
        <v>6065</v>
      </c>
      <c r="AP353" s="2" t="str">
        <f t="shared" si="203"/>
        <v>Toon Christant</v>
      </c>
      <c r="AQ353" s="14">
        <f t="shared" si="209"/>
        <v>15</v>
      </c>
      <c r="AR353" s="16">
        <f t="shared" si="210"/>
        <v>0.24199999999999999</v>
      </c>
      <c r="AS353" s="10">
        <f t="shared" si="211"/>
        <v>0.22382671480144403</v>
      </c>
      <c r="AT353" t="str">
        <f t="shared" si="212"/>
        <v>Driebanden</v>
      </c>
      <c r="AU353" t="str">
        <f t="shared" si="216"/>
        <v>Verhaal</v>
      </c>
      <c r="AV353">
        <f>VLOOKUP(AS353,'moy drb'!$B$3:$E$47,3)</f>
        <v>17</v>
      </c>
      <c r="AW353">
        <f>VLOOKUP(AS353,'moy drb'!$H$3:$K$47,3)</f>
        <v>14</v>
      </c>
      <c r="BB353">
        <f t="shared" si="213"/>
        <v>0</v>
      </c>
      <c r="BC353">
        <f t="shared" si="214"/>
        <v>1</v>
      </c>
      <c r="BD353">
        <f t="shared" si="215"/>
        <v>0</v>
      </c>
    </row>
    <row r="354" spans="1:56" x14ac:dyDescent="0.25">
      <c r="A354" s="3">
        <v>6032</v>
      </c>
      <c r="B354" s="2" t="s">
        <v>293</v>
      </c>
      <c r="C354" s="1"/>
      <c r="D354" s="1">
        <v>0.17199999999999999</v>
      </c>
      <c r="E354" s="1" t="s">
        <v>30</v>
      </c>
      <c r="F354" s="1">
        <v>14</v>
      </c>
      <c r="G354" s="1">
        <v>0.19600000000000001</v>
      </c>
      <c r="H354" s="9">
        <v>0</v>
      </c>
      <c r="I354" s="9">
        <v>0.193</v>
      </c>
      <c r="J354" s="1">
        <v>0.19600000000000001</v>
      </c>
      <c r="K354" s="1">
        <v>14</v>
      </c>
      <c r="L354" s="1">
        <v>22</v>
      </c>
      <c r="M354" s="1">
        <v>76</v>
      </c>
      <c r="N354" s="1">
        <v>2</v>
      </c>
      <c r="O354" s="1">
        <v>44</v>
      </c>
      <c r="P354" s="1">
        <v>265</v>
      </c>
      <c r="Q354" s="1">
        <v>4</v>
      </c>
      <c r="R354" s="1">
        <v>66</v>
      </c>
      <c r="S354" s="1">
        <v>341</v>
      </c>
      <c r="T354" s="1">
        <v>6</v>
      </c>
      <c r="U354" s="1">
        <f t="shared" si="204"/>
        <v>6032</v>
      </c>
      <c r="V354" s="1" t="str">
        <f t="shared" si="205"/>
        <v>Jeroen Berendsen</v>
      </c>
      <c r="W354" s="18"/>
      <c r="X354" s="20"/>
      <c r="Z354" s="10">
        <f t="shared" si="206"/>
        <v>0.19354838709677419</v>
      </c>
      <c r="AA354" t="str">
        <f t="shared" si="207"/>
        <v>Driebanden</v>
      </c>
      <c r="AB354" t="str">
        <f t="shared" si="208"/>
        <v>Verhaal</v>
      </c>
      <c r="AC354">
        <f>VLOOKUP(Z354,'moy drb'!$B$3:$E$47,3)</f>
        <v>17</v>
      </c>
      <c r="AD354">
        <f>VLOOKUP(Z354,'moy drb'!$H$3:$K$47,3)</f>
        <v>14</v>
      </c>
      <c r="AO354" s="1">
        <f t="shared" si="202"/>
        <v>6032</v>
      </c>
      <c r="AP354" s="2" t="str">
        <f t="shared" si="203"/>
        <v>Jeroen Berendsen</v>
      </c>
      <c r="AQ354" s="14">
        <f t="shared" si="209"/>
        <v>14</v>
      </c>
      <c r="AR354" s="16">
        <f t="shared" si="210"/>
        <v>0.17199999999999999</v>
      </c>
      <c r="AS354" s="10">
        <f t="shared" si="211"/>
        <v>0.19354838709677419</v>
      </c>
      <c r="AT354" t="str">
        <f t="shared" si="212"/>
        <v>Driebanden</v>
      </c>
      <c r="AU354" t="str">
        <f t="shared" si="216"/>
        <v>Verhaal</v>
      </c>
      <c r="AV354">
        <f>VLOOKUP(AS354,'moy drb'!$B$3:$E$47,3)</f>
        <v>17</v>
      </c>
      <c r="AW354">
        <f>VLOOKUP(AS354,'moy drb'!$H$3:$K$47,3)</f>
        <v>14</v>
      </c>
      <c r="BB354">
        <f t="shared" si="213"/>
        <v>1</v>
      </c>
      <c r="BC354">
        <f t="shared" si="214"/>
        <v>0</v>
      </c>
      <c r="BD354">
        <f t="shared" si="215"/>
        <v>0</v>
      </c>
    </row>
    <row r="355" spans="1:56" x14ac:dyDescent="0.25">
      <c r="A355" s="3">
        <v>6022</v>
      </c>
      <c r="B355" s="2" t="s">
        <v>294</v>
      </c>
      <c r="C355" s="1"/>
      <c r="D355" s="1">
        <v>0.30599999999999999</v>
      </c>
      <c r="E355" s="1" t="s">
        <v>30</v>
      </c>
      <c r="F355" s="1">
        <v>18</v>
      </c>
      <c r="G355" s="1">
        <v>0.24299999999999999</v>
      </c>
      <c r="H355" s="9">
        <v>0.215</v>
      </c>
      <c r="I355" s="9">
        <v>0.224</v>
      </c>
      <c r="J355" s="1">
        <v>0.24299999999999999</v>
      </c>
      <c r="K355" s="1">
        <v>15</v>
      </c>
      <c r="L355" s="1">
        <v>136</v>
      </c>
      <c r="M355" s="1">
        <v>632</v>
      </c>
      <c r="N355" s="1">
        <v>10</v>
      </c>
      <c r="O355" s="1">
        <v>167</v>
      </c>
      <c r="P355" s="1">
        <v>716</v>
      </c>
      <c r="Q355" s="1">
        <v>13</v>
      </c>
      <c r="R355" s="1">
        <v>303</v>
      </c>
      <c r="S355" s="1">
        <v>1348</v>
      </c>
      <c r="T355" s="1">
        <v>23</v>
      </c>
      <c r="U355" s="1">
        <f t="shared" si="204"/>
        <v>6022</v>
      </c>
      <c r="V355" s="1" t="str">
        <f t="shared" si="205"/>
        <v>Jos Balduk</v>
      </c>
      <c r="W355" s="18"/>
      <c r="X355" s="20"/>
      <c r="Z355" s="10">
        <f t="shared" si="206"/>
        <v>0.22477744807121661</v>
      </c>
      <c r="AA355" t="str">
        <f t="shared" si="207"/>
        <v>Driebanden</v>
      </c>
      <c r="AB355" t="str">
        <f t="shared" si="208"/>
        <v>Verhaal</v>
      </c>
      <c r="AC355">
        <f>VLOOKUP(Z355,'moy drb'!$B$3:$E$47,3)</f>
        <v>17</v>
      </c>
      <c r="AD355">
        <f>VLOOKUP(Z355,'moy drb'!$H$3:$K$47,3)</f>
        <v>14</v>
      </c>
      <c r="AO355" s="1">
        <f t="shared" si="202"/>
        <v>6022</v>
      </c>
      <c r="AP355" s="2" t="str">
        <f t="shared" si="203"/>
        <v>Jos Balduk</v>
      </c>
      <c r="AQ355" s="14">
        <f t="shared" si="209"/>
        <v>18</v>
      </c>
      <c r="AR355" s="16">
        <f t="shared" si="210"/>
        <v>0.30599999999999999</v>
      </c>
      <c r="AS355" s="10">
        <f t="shared" si="211"/>
        <v>0.22477744807121661</v>
      </c>
      <c r="AT355" t="str">
        <f t="shared" si="212"/>
        <v>Driebanden</v>
      </c>
      <c r="AU355" t="str">
        <f t="shared" si="216"/>
        <v>Verhaal</v>
      </c>
      <c r="AV355">
        <f>VLOOKUP(AS355,'moy drb'!$B$3:$E$47,3)</f>
        <v>17</v>
      </c>
      <c r="AW355">
        <f>VLOOKUP(AS355,'moy drb'!$H$3:$K$47,3)</f>
        <v>14</v>
      </c>
      <c r="BB355">
        <f t="shared" si="213"/>
        <v>0</v>
      </c>
      <c r="BC355">
        <f t="shared" si="214"/>
        <v>1</v>
      </c>
      <c r="BD355">
        <f t="shared" si="215"/>
        <v>0</v>
      </c>
    </row>
    <row r="356" spans="1:56" x14ac:dyDescent="0.25">
      <c r="A356" s="3">
        <v>6672</v>
      </c>
      <c r="B356" s="2" t="s">
        <v>295</v>
      </c>
      <c r="C356" s="1"/>
      <c r="D356" s="1">
        <v>0.4</v>
      </c>
      <c r="E356" s="1" t="s">
        <v>38</v>
      </c>
      <c r="F356" s="1">
        <v>25</v>
      </c>
      <c r="G356" s="1">
        <v>0.34499999999999997</v>
      </c>
      <c r="H356" s="9">
        <v>0</v>
      </c>
      <c r="I356" s="9">
        <v>0.317</v>
      </c>
      <c r="J356" s="1">
        <v>0.34499999999999997</v>
      </c>
      <c r="K356" s="1">
        <v>25</v>
      </c>
      <c r="L356" s="1">
        <v>20</v>
      </c>
      <c r="M356" s="1">
        <v>77</v>
      </c>
      <c r="N356" s="1">
        <v>3</v>
      </c>
      <c r="O356" s="1">
        <v>28</v>
      </c>
      <c r="P356" s="1">
        <v>74</v>
      </c>
      <c r="Q356" s="1">
        <v>2</v>
      </c>
      <c r="R356" s="1">
        <v>48</v>
      </c>
      <c r="S356" s="1">
        <v>151</v>
      </c>
      <c r="T356" s="1">
        <v>5</v>
      </c>
      <c r="U356" s="1">
        <f t="shared" si="204"/>
        <v>6672</v>
      </c>
      <c r="V356" s="1" t="str">
        <f t="shared" si="205"/>
        <v>Debby Naterop</v>
      </c>
      <c r="W356" s="18"/>
      <c r="X356" s="20">
        <f t="shared" ref="X356:X372" si="217">D356</f>
        <v>0.4</v>
      </c>
      <c r="Y356" s="10">
        <f t="shared" ref="Y356:Y372" si="218">IF(T356&gt;0,R356/S356,D356)</f>
        <v>0.31788079470198677</v>
      </c>
      <c r="AA356" t="str">
        <f t="shared" si="207"/>
        <v>Libre</v>
      </c>
      <c r="AB356" t="str">
        <f t="shared" si="208"/>
        <v>Verhaal</v>
      </c>
      <c r="AF356" s="22">
        <f t="shared" ref="AF356:AF372" si="219">IF(Y356&gt;X356,1,0)</f>
        <v>0</v>
      </c>
      <c r="AG356" s="22">
        <f t="shared" ref="AG356:AG372" si="220">IF(Y356&lt;X356,1,0)</f>
        <v>1</v>
      </c>
      <c r="AH356" s="22">
        <f t="shared" ref="AH356:AH372" si="221">IF(X356=Y356,1,0)</f>
        <v>0</v>
      </c>
      <c r="AI356">
        <f>VLOOKUP(Y356,'Moy libre'!$B$5:$E$52,3)</f>
        <v>25</v>
      </c>
      <c r="AJ356">
        <f>VLOOKUP(Y356,'Moy libre'!$H$5:$K$52,3)</f>
        <v>20</v>
      </c>
      <c r="AK356">
        <f>VLOOKUP(Y356,'Moy libre'!$N$5:$Q$52,3)</f>
        <v>18</v>
      </c>
      <c r="AL356">
        <f>VLOOKUP(Y356,'Moy libre'!$T$5:$W$52,3)</f>
        <v>15</v>
      </c>
      <c r="AM356">
        <f>VLOOKUP(Y356,'Moy libre'!$Z$5:$AC$52,3)</f>
        <v>14</v>
      </c>
    </row>
    <row r="357" spans="1:56" x14ac:dyDescent="0.25">
      <c r="A357" s="3">
        <v>6637</v>
      </c>
      <c r="B357" s="2" t="s">
        <v>286</v>
      </c>
      <c r="C357" s="1"/>
      <c r="D357" s="1">
        <v>1.4139999999999999</v>
      </c>
      <c r="E357" s="1" t="s">
        <v>38</v>
      </c>
      <c r="F357" s="1">
        <v>45</v>
      </c>
      <c r="G357" s="1">
        <v>1.611</v>
      </c>
      <c r="H357" s="9">
        <v>1.488</v>
      </c>
      <c r="I357" s="9">
        <v>1.573</v>
      </c>
      <c r="J357" s="1">
        <v>1.611</v>
      </c>
      <c r="K357" s="1">
        <v>51</v>
      </c>
      <c r="L357" s="1">
        <v>375</v>
      </c>
      <c r="M357" s="1">
        <v>252</v>
      </c>
      <c r="N357" s="1">
        <v>9</v>
      </c>
      <c r="O357" s="1">
        <v>45</v>
      </c>
      <c r="P357" s="1">
        <v>15</v>
      </c>
      <c r="Q357" s="1">
        <v>1</v>
      </c>
      <c r="R357" s="1">
        <v>420</v>
      </c>
      <c r="S357" s="1">
        <v>267</v>
      </c>
      <c r="T357" s="1">
        <v>10</v>
      </c>
      <c r="U357" s="1">
        <f t="shared" si="204"/>
        <v>6637</v>
      </c>
      <c r="V357" s="1" t="str">
        <f t="shared" si="205"/>
        <v>Ruud Hilferink</v>
      </c>
      <c r="W357" s="18"/>
      <c r="X357" s="20">
        <f t="shared" si="217"/>
        <v>1.4139999999999999</v>
      </c>
      <c r="Y357" s="10">
        <f t="shared" si="218"/>
        <v>1.5730337078651686</v>
      </c>
      <c r="AA357" t="str">
        <f t="shared" si="207"/>
        <v>Libre</v>
      </c>
      <c r="AB357" t="str">
        <f t="shared" si="208"/>
        <v>Verhaal</v>
      </c>
      <c r="AF357" s="22">
        <f t="shared" si="219"/>
        <v>1</v>
      </c>
      <c r="AG357" s="22">
        <f t="shared" si="220"/>
        <v>0</v>
      </c>
      <c r="AH357" s="22">
        <f t="shared" si="221"/>
        <v>0</v>
      </c>
      <c r="AI357">
        <f>VLOOKUP(Y357,'Moy libre'!$B$5:$E$52,3)</f>
        <v>48</v>
      </c>
      <c r="AJ357">
        <f>VLOOKUP(Y357,'Moy libre'!$H$5:$K$52,3)</f>
        <v>48</v>
      </c>
      <c r="AK357">
        <f>VLOOKUP(Y357,'Moy libre'!$N$5:$Q$52,3)</f>
        <v>48</v>
      </c>
      <c r="AL357">
        <f>VLOOKUP(Y357,'Moy libre'!$T$5:$W$52,3)</f>
        <v>48</v>
      </c>
      <c r="AM357">
        <f>VLOOKUP(Y357,'Moy libre'!$Z$5:$AC$52,3)</f>
        <v>48</v>
      </c>
    </row>
    <row r="358" spans="1:56" x14ac:dyDescent="0.25">
      <c r="A358" s="3">
        <v>6568</v>
      </c>
      <c r="B358" s="2" t="s">
        <v>296</v>
      </c>
      <c r="C358" s="1"/>
      <c r="D358" s="1">
        <v>0.32400000000000001</v>
      </c>
      <c r="E358" s="1" t="s">
        <v>38</v>
      </c>
      <c r="F358" s="1">
        <v>15</v>
      </c>
      <c r="G358" s="9">
        <v>0.187</v>
      </c>
      <c r="H358" s="1">
        <v>0.25800000000000001</v>
      </c>
      <c r="I358" s="9">
        <v>0.23599999999999999</v>
      </c>
      <c r="J358" s="1">
        <v>0.25800000000000001</v>
      </c>
      <c r="K358" s="1">
        <v>15</v>
      </c>
      <c r="L358" s="1">
        <v>71</v>
      </c>
      <c r="M358" s="1">
        <v>275</v>
      </c>
      <c r="N358" s="1">
        <v>9</v>
      </c>
      <c r="O358" s="1">
        <v>41</v>
      </c>
      <c r="P358" s="1">
        <v>198</v>
      </c>
      <c r="Q358" s="1">
        <v>6</v>
      </c>
      <c r="R358" s="1">
        <v>112</v>
      </c>
      <c r="S358" s="1">
        <v>473</v>
      </c>
      <c r="T358" s="1">
        <v>15</v>
      </c>
      <c r="U358" s="1">
        <f t="shared" si="204"/>
        <v>6568</v>
      </c>
      <c r="V358" s="1" t="str">
        <f t="shared" si="205"/>
        <v>Liny van van Wessel</v>
      </c>
      <c r="W358" s="18"/>
      <c r="X358" s="20">
        <f t="shared" si="217"/>
        <v>0.32400000000000001</v>
      </c>
      <c r="Y358" s="10">
        <f t="shared" si="218"/>
        <v>0.23678646934460887</v>
      </c>
      <c r="AA358" t="str">
        <f t="shared" si="207"/>
        <v>Libre</v>
      </c>
      <c r="AB358" t="str">
        <f t="shared" si="208"/>
        <v>Verhaal</v>
      </c>
      <c r="AF358" s="22">
        <f t="shared" si="219"/>
        <v>0</v>
      </c>
      <c r="AG358" s="22">
        <f t="shared" si="220"/>
        <v>1</v>
      </c>
      <c r="AH358" s="22">
        <f t="shared" si="221"/>
        <v>0</v>
      </c>
      <c r="AI358">
        <f>VLOOKUP(Y358,'Moy libre'!$B$5:$E$52,3)</f>
        <v>25</v>
      </c>
      <c r="AJ358">
        <f>VLOOKUP(Y358,'Moy libre'!$H$5:$K$52,3)</f>
        <v>20</v>
      </c>
      <c r="AK358">
        <f>VLOOKUP(Y358,'Moy libre'!$N$5:$Q$52,3)</f>
        <v>18</v>
      </c>
      <c r="AL358">
        <f>VLOOKUP(Y358,'Moy libre'!$T$5:$W$52,3)</f>
        <v>15</v>
      </c>
      <c r="AM358">
        <f>VLOOKUP(Y358,'Moy libre'!$Z$5:$AC$52,3)</f>
        <v>12</v>
      </c>
    </row>
    <row r="359" spans="1:56" x14ac:dyDescent="0.25">
      <c r="A359" s="3">
        <v>6474</v>
      </c>
      <c r="B359" s="2" t="s">
        <v>297</v>
      </c>
      <c r="C359" s="1"/>
      <c r="D359" s="1">
        <v>0.64100000000000001</v>
      </c>
      <c r="E359" s="1" t="s">
        <v>38</v>
      </c>
      <c r="F359" s="1">
        <v>19</v>
      </c>
      <c r="G359" s="9">
        <v>0.65400000000000003</v>
      </c>
      <c r="H359" s="1">
        <v>0.76</v>
      </c>
      <c r="I359" s="9">
        <v>0.73199999999999998</v>
      </c>
      <c r="J359" s="1">
        <v>0.76</v>
      </c>
      <c r="K359" s="1">
        <v>22</v>
      </c>
      <c r="L359" s="1">
        <v>226</v>
      </c>
      <c r="M359" s="1">
        <v>297</v>
      </c>
      <c r="N359" s="1">
        <v>11</v>
      </c>
      <c r="O359" s="1">
        <v>151</v>
      </c>
      <c r="P359" s="1">
        <v>218</v>
      </c>
      <c r="Q359" s="1">
        <v>7</v>
      </c>
      <c r="R359" s="1">
        <v>377</v>
      </c>
      <c r="S359" s="1">
        <v>515</v>
      </c>
      <c r="T359" s="1">
        <v>18</v>
      </c>
      <c r="U359" s="1">
        <f t="shared" si="204"/>
        <v>6474</v>
      </c>
      <c r="V359" s="1" t="str">
        <f t="shared" si="205"/>
        <v>Jacqueline van Schaik</v>
      </c>
      <c r="W359" s="18"/>
      <c r="X359" s="20">
        <f t="shared" si="217"/>
        <v>0.64100000000000001</v>
      </c>
      <c r="Y359" s="10">
        <f t="shared" si="218"/>
        <v>0.73203883495145627</v>
      </c>
      <c r="AA359" t="str">
        <f t="shared" si="207"/>
        <v>Libre</v>
      </c>
      <c r="AB359" t="str">
        <f t="shared" si="208"/>
        <v>Verhaal</v>
      </c>
      <c r="AF359" s="22">
        <f t="shared" si="219"/>
        <v>1</v>
      </c>
      <c r="AG359" s="22">
        <f t="shared" si="220"/>
        <v>0</v>
      </c>
      <c r="AH359" s="22">
        <f t="shared" si="221"/>
        <v>0</v>
      </c>
      <c r="AI359">
        <f>VLOOKUP(Y359,'Moy libre'!$B$5:$E$52,3)</f>
        <v>25</v>
      </c>
      <c r="AJ359">
        <f>VLOOKUP(Y359,'Moy libre'!$H$5:$K$52,3)</f>
        <v>22</v>
      </c>
      <c r="AK359">
        <f>VLOOKUP(Y359,'Moy libre'!$N$5:$Q$52,3)</f>
        <v>22</v>
      </c>
      <c r="AL359">
        <f>VLOOKUP(Y359,'Moy libre'!$T$5:$W$52,3)</f>
        <v>22</v>
      </c>
      <c r="AM359">
        <f>VLOOKUP(Y359,'Moy libre'!$Z$5:$AC$52,3)</f>
        <v>22</v>
      </c>
    </row>
    <row r="360" spans="1:56" x14ac:dyDescent="0.25">
      <c r="A360" s="3">
        <v>6455</v>
      </c>
      <c r="B360" s="2" t="s">
        <v>287</v>
      </c>
      <c r="C360" s="1"/>
      <c r="D360" s="1">
        <v>1.1930000000000001</v>
      </c>
      <c r="E360" s="1" t="s">
        <v>38</v>
      </c>
      <c r="F360" s="1">
        <v>35</v>
      </c>
      <c r="G360" s="9">
        <v>1</v>
      </c>
      <c r="H360" s="1">
        <v>1.3120000000000001</v>
      </c>
      <c r="I360" s="9">
        <v>1.2350000000000001</v>
      </c>
      <c r="J360" s="1">
        <v>1.3120000000000001</v>
      </c>
      <c r="K360" s="1">
        <v>41</v>
      </c>
      <c r="L360" s="1">
        <v>386</v>
      </c>
      <c r="M360" s="1">
        <v>294</v>
      </c>
      <c r="N360" s="1">
        <v>11</v>
      </c>
      <c r="O360" s="1">
        <v>297</v>
      </c>
      <c r="P360" s="1">
        <v>259</v>
      </c>
      <c r="Q360" s="1">
        <v>9</v>
      </c>
      <c r="R360" s="1">
        <v>683</v>
      </c>
      <c r="S360" s="1">
        <v>553</v>
      </c>
      <c r="T360" s="1">
        <v>20</v>
      </c>
      <c r="U360" s="1">
        <f t="shared" si="204"/>
        <v>6455</v>
      </c>
      <c r="V360" s="1" t="str">
        <f t="shared" si="205"/>
        <v>Eef Hubers</v>
      </c>
      <c r="W360" s="18"/>
      <c r="X360" s="20">
        <f t="shared" si="217"/>
        <v>1.1930000000000001</v>
      </c>
      <c r="Y360" s="10">
        <f t="shared" si="218"/>
        <v>1.2350813743218807</v>
      </c>
      <c r="AA360" t="str">
        <f t="shared" si="207"/>
        <v>Libre</v>
      </c>
      <c r="AB360" t="str">
        <f t="shared" si="208"/>
        <v>Verhaal</v>
      </c>
      <c r="AF360" s="22">
        <f t="shared" si="219"/>
        <v>1</v>
      </c>
      <c r="AG360" s="22">
        <f t="shared" si="220"/>
        <v>0</v>
      </c>
      <c r="AH360" s="22">
        <f t="shared" si="221"/>
        <v>0</v>
      </c>
      <c r="AI360">
        <f>VLOOKUP(Y360,'Moy libre'!$B$5:$E$52,3)</f>
        <v>38</v>
      </c>
      <c r="AJ360">
        <f>VLOOKUP(Y360,'Moy libre'!$H$5:$K$52,3)</f>
        <v>38</v>
      </c>
      <c r="AK360">
        <f>VLOOKUP(Y360,'Moy libre'!$N$5:$Q$52,3)</f>
        <v>38</v>
      </c>
      <c r="AL360">
        <f>VLOOKUP(Y360,'Moy libre'!$T$5:$W$52,3)</f>
        <v>38</v>
      </c>
      <c r="AM360">
        <f>VLOOKUP(Y360,'Moy libre'!$Z$5:$AC$52,3)</f>
        <v>38</v>
      </c>
    </row>
    <row r="361" spans="1:56" x14ac:dyDescent="0.25">
      <c r="A361" s="3">
        <v>6328</v>
      </c>
      <c r="B361" s="2" t="s">
        <v>298</v>
      </c>
      <c r="C361" s="1"/>
      <c r="D361" s="1">
        <v>0.8</v>
      </c>
      <c r="E361" s="1" t="s">
        <v>38</v>
      </c>
      <c r="F361" s="1">
        <v>25</v>
      </c>
      <c r="G361" s="1">
        <v>0.56000000000000005</v>
      </c>
      <c r="H361" s="9">
        <v>0</v>
      </c>
      <c r="I361" s="9">
        <v>0</v>
      </c>
      <c r="J361" s="1">
        <v>0.56000000000000005</v>
      </c>
      <c r="K361" s="1">
        <v>16</v>
      </c>
      <c r="L361" s="1">
        <v>0</v>
      </c>
      <c r="M361" s="1">
        <v>0</v>
      </c>
      <c r="N361" s="1">
        <v>0</v>
      </c>
      <c r="O361" s="1">
        <v>14</v>
      </c>
      <c r="P361" s="1">
        <v>25</v>
      </c>
      <c r="Q361" s="1">
        <v>1</v>
      </c>
      <c r="R361" s="1">
        <v>14</v>
      </c>
      <c r="S361" s="1">
        <v>25</v>
      </c>
      <c r="T361" s="1">
        <v>1</v>
      </c>
      <c r="U361" s="1">
        <f t="shared" si="204"/>
        <v>6328</v>
      </c>
      <c r="V361" s="1" t="str">
        <f t="shared" si="205"/>
        <v>Judith van Schaik</v>
      </c>
      <c r="W361" s="18"/>
      <c r="X361" s="20">
        <f t="shared" si="217"/>
        <v>0.8</v>
      </c>
      <c r="Y361" s="10">
        <f t="shared" si="218"/>
        <v>0.56000000000000005</v>
      </c>
      <c r="AA361" t="str">
        <f t="shared" si="207"/>
        <v>Libre</v>
      </c>
      <c r="AB361" t="str">
        <f t="shared" si="208"/>
        <v>Verhaal</v>
      </c>
      <c r="AF361" s="22">
        <f t="shared" si="219"/>
        <v>0</v>
      </c>
      <c r="AG361" s="22">
        <f t="shared" si="220"/>
        <v>1</v>
      </c>
      <c r="AH361" s="22">
        <f t="shared" si="221"/>
        <v>0</v>
      </c>
      <c r="AI361">
        <f>VLOOKUP(Y361,'Moy libre'!$B$5:$E$52,3)</f>
        <v>25</v>
      </c>
      <c r="AJ361">
        <f>VLOOKUP(Y361,'Moy libre'!$H$5:$K$52,3)</f>
        <v>20</v>
      </c>
      <c r="AK361">
        <f>VLOOKUP(Y361,'Moy libre'!$N$5:$Q$52,3)</f>
        <v>18</v>
      </c>
      <c r="AL361">
        <f>VLOOKUP(Y361,'Moy libre'!$T$5:$W$52,3)</f>
        <v>16</v>
      </c>
      <c r="AM361">
        <f>VLOOKUP(Y361,'Moy libre'!$Z$5:$AC$52,3)</f>
        <v>16</v>
      </c>
    </row>
    <row r="362" spans="1:56" x14ac:dyDescent="0.25">
      <c r="A362" s="3">
        <v>6326</v>
      </c>
      <c r="B362" s="2" t="s">
        <v>288</v>
      </c>
      <c r="C362" s="1"/>
      <c r="D362" s="1">
        <v>0.90300000000000002</v>
      </c>
      <c r="E362" s="1" t="s">
        <v>38</v>
      </c>
      <c r="F362" s="1">
        <v>28</v>
      </c>
      <c r="G362" s="1">
        <v>0.93300000000000005</v>
      </c>
      <c r="H362" s="9">
        <v>0</v>
      </c>
      <c r="I362" s="9">
        <v>0</v>
      </c>
      <c r="J362" s="1">
        <v>0.93300000000000005</v>
      </c>
      <c r="K362" s="1">
        <v>28</v>
      </c>
      <c r="L362" s="1">
        <v>0</v>
      </c>
      <c r="M362" s="1">
        <v>0</v>
      </c>
      <c r="N362" s="1">
        <v>0</v>
      </c>
      <c r="O362" s="1">
        <v>28</v>
      </c>
      <c r="P362" s="1">
        <v>30</v>
      </c>
      <c r="Q362" s="1">
        <v>1</v>
      </c>
      <c r="R362" s="1">
        <v>28</v>
      </c>
      <c r="S362" s="1">
        <v>30</v>
      </c>
      <c r="T362" s="1">
        <v>1</v>
      </c>
      <c r="U362" s="1">
        <f t="shared" si="204"/>
        <v>6326</v>
      </c>
      <c r="V362" s="1" t="str">
        <f t="shared" si="205"/>
        <v>Jessica van Schaik</v>
      </c>
      <c r="W362" s="18"/>
      <c r="X362" s="20">
        <f t="shared" si="217"/>
        <v>0.90300000000000002</v>
      </c>
      <c r="Y362" s="10">
        <f t="shared" si="218"/>
        <v>0.93333333333333335</v>
      </c>
      <c r="AA362" t="str">
        <f t="shared" si="207"/>
        <v>Libre</v>
      </c>
      <c r="AB362" t="str">
        <f t="shared" si="208"/>
        <v>Verhaal</v>
      </c>
      <c r="AF362" s="22">
        <f t="shared" si="219"/>
        <v>1</v>
      </c>
      <c r="AG362" s="22">
        <f t="shared" si="220"/>
        <v>0</v>
      </c>
      <c r="AH362" s="22">
        <f t="shared" si="221"/>
        <v>0</v>
      </c>
      <c r="AI362">
        <f>VLOOKUP(Y362,'Moy libre'!$B$5:$E$52,3)</f>
        <v>28</v>
      </c>
      <c r="AJ362">
        <f>VLOOKUP(Y362,'Moy libre'!$H$5:$K$52,3)</f>
        <v>28</v>
      </c>
      <c r="AK362">
        <f>VLOOKUP(Y362,'Moy libre'!$N$5:$Q$52,3)</f>
        <v>28</v>
      </c>
      <c r="AL362">
        <f>VLOOKUP(Y362,'Moy libre'!$T$5:$W$52,3)</f>
        <v>28</v>
      </c>
      <c r="AM362">
        <f>VLOOKUP(Y362,'Moy libre'!$Z$5:$AC$52,3)</f>
        <v>28</v>
      </c>
    </row>
    <row r="363" spans="1:56" x14ac:dyDescent="0.25">
      <c r="A363" s="3">
        <v>6325</v>
      </c>
      <c r="B363" s="2" t="s">
        <v>289</v>
      </c>
      <c r="C363" s="1"/>
      <c r="D363" s="1">
        <v>1.385</v>
      </c>
      <c r="E363" s="1" t="s">
        <v>38</v>
      </c>
      <c r="F363" s="1">
        <v>41</v>
      </c>
      <c r="G363" s="1">
        <v>1.488</v>
      </c>
      <c r="H363" s="9">
        <v>1.2629999999999999</v>
      </c>
      <c r="I363" s="9">
        <v>1.38</v>
      </c>
      <c r="J363" s="1">
        <v>1.488</v>
      </c>
      <c r="K363" s="1">
        <v>45</v>
      </c>
      <c r="L363" s="1">
        <v>230</v>
      </c>
      <c r="M363" s="1">
        <v>182</v>
      </c>
      <c r="N363" s="1">
        <v>7</v>
      </c>
      <c r="O363" s="1">
        <v>242</v>
      </c>
      <c r="P363" s="1">
        <v>160</v>
      </c>
      <c r="Q363" s="1">
        <v>6</v>
      </c>
      <c r="R363" s="1">
        <v>472</v>
      </c>
      <c r="S363" s="1">
        <v>342</v>
      </c>
      <c r="T363" s="1">
        <v>13</v>
      </c>
      <c r="U363" s="1">
        <f t="shared" si="204"/>
        <v>6325</v>
      </c>
      <c r="V363" s="1" t="str">
        <f t="shared" si="205"/>
        <v>Gerrit van Schaik</v>
      </c>
      <c r="W363" s="18"/>
      <c r="X363" s="20">
        <f t="shared" si="217"/>
        <v>1.385</v>
      </c>
      <c r="Y363" s="10">
        <f t="shared" si="218"/>
        <v>1.3801169590643274</v>
      </c>
      <c r="AA363" t="str">
        <f t="shared" si="207"/>
        <v>Libre</v>
      </c>
      <c r="AB363" t="str">
        <f t="shared" si="208"/>
        <v>Verhaal</v>
      </c>
      <c r="AF363" s="22">
        <f t="shared" si="219"/>
        <v>0</v>
      </c>
      <c r="AG363" s="22">
        <f t="shared" si="220"/>
        <v>1</v>
      </c>
      <c r="AH363" s="22">
        <f t="shared" si="221"/>
        <v>0</v>
      </c>
      <c r="AI363">
        <f>VLOOKUP(Y363,'Moy libre'!$B$5:$E$52,3)</f>
        <v>41</v>
      </c>
      <c r="AJ363">
        <f>VLOOKUP(Y363,'Moy libre'!$H$5:$K$52,3)</f>
        <v>41</v>
      </c>
      <c r="AK363">
        <f>VLOOKUP(Y363,'Moy libre'!$N$5:$Q$52,3)</f>
        <v>41</v>
      </c>
      <c r="AL363">
        <f>VLOOKUP(Y363,'Moy libre'!$T$5:$W$52,3)</f>
        <v>41</v>
      </c>
      <c r="AM363">
        <f>VLOOKUP(Y363,'Moy libre'!$Z$5:$AC$52,3)</f>
        <v>41</v>
      </c>
    </row>
    <row r="364" spans="1:56" x14ac:dyDescent="0.25">
      <c r="A364" s="3">
        <v>6297</v>
      </c>
      <c r="B364" s="2" t="s">
        <v>299</v>
      </c>
      <c r="C364" s="1"/>
      <c r="D364" s="1">
        <v>0.67200000000000004</v>
      </c>
      <c r="E364" s="1" t="s">
        <v>38</v>
      </c>
      <c r="F364" s="1">
        <v>19</v>
      </c>
      <c r="G364" s="1">
        <v>0.65800000000000003</v>
      </c>
      <c r="H364" s="9">
        <v>0</v>
      </c>
      <c r="I364" s="9">
        <v>0.63</v>
      </c>
      <c r="J364" s="1">
        <v>0.65800000000000003</v>
      </c>
      <c r="K364" s="1">
        <v>19</v>
      </c>
      <c r="L364" s="1">
        <v>66</v>
      </c>
      <c r="M364" s="1">
        <v>108</v>
      </c>
      <c r="N364" s="1">
        <v>4</v>
      </c>
      <c r="O364" s="1">
        <v>50</v>
      </c>
      <c r="P364" s="1">
        <v>76</v>
      </c>
      <c r="Q364" s="1">
        <v>3</v>
      </c>
      <c r="R364" s="1">
        <v>116</v>
      </c>
      <c r="S364" s="1">
        <v>184</v>
      </c>
      <c r="T364" s="1">
        <v>7</v>
      </c>
      <c r="U364" s="1">
        <f t="shared" si="204"/>
        <v>6297</v>
      </c>
      <c r="V364" s="1" t="str">
        <f t="shared" si="205"/>
        <v>Rudi Nibbeling</v>
      </c>
      <c r="W364" s="18"/>
      <c r="X364" s="20">
        <f t="shared" si="217"/>
        <v>0.67200000000000004</v>
      </c>
      <c r="Y364" s="10">
        <f t="shared" si="218"/>
        <v>0.63043478260869568</v>
      </c>
      <c r="AA364" t="str">
        <f t="shared" si="207"/>
        <v>Libre</v>
      </c>
      <c r="AB364" t="str">
        <f t="shared" si="208"/>
        <v>Verhaal</v>
      </c>
      <c r="AF364" s="22">
        <f t="shared" si="219"/>
        <v>0</v>
      </c>
      <c r="AG364" s="22">
        <f t="shared" si="220"/>
        <v>1</v>
      </c>
      <c r="AH364" s="22">
        <f t="shared" si="221"/>
        <v>0</v>
      </c>
      <c r="AI364">
        <f>VLOOKUP(Y364,'Moy libre'!$B$5:$E$52,3)</f>
        <v>25</v>
      </c>
      <c r="AJ364">
        <f>VLOOKUP(Y364,'Moy libre'!$H$5:$K$52,3)</f>
        <v>20</v>
      </c>
      <c r="AK364">
        <f>VLOOKUP(Y364,'Moy libre'!$N$5:$Q$52,3)</f>
        <v>19</v>
      </c>
      <c r="AL364">
        <f>VLOOKUP(Y364,'Moy libre'!$T$5:$W$52,3)</f>
        <v>19</v>
      </c>
      <c r="AM364">
        <f>VLOOKUP(Y364,'Moy libre'!$Z$5:$AC$52,3)</f>
        <v>19</v>
      </c>
    </row>
    <row r="365" spans="1:56" x14ac:dyDescent="0.25">
      <c r="A365" s="3">
        <v>6230</v>
      </c>
      <c r="B365" s="2" t="s">
        <v>300</v>
      </c>
      <c r="C365" s="1"/>
      <c r="D365" s="1">
        <v>0.32100000000000001</v>
      </c>
      <c r="E365" s="1" t="s">
        <v>38</v>
      </c>
      <c r="F365" s="1">
        <v>15</v>
      </c>
      <c r="G365" s="1">
        <v>0.36799999999999999</v>
      </c>
      <c r="H365" s="9">
        <v>0.32600000000000001</v>
      </c>
      <c r="I365" s="9">
        <v>0.33300000000000002</v>
      </c>
      <c r="J365" s="1">
        <v>0.36799999999999999</v>
      </c>
      <c r="K365" s="1">
        <v>15</v>
      </c>
      <c r="L365" s="1">
        <v>112</v>
      </c>
      <c r="M365" s="1">
        <v>343</v>
      </c>
      <c r="N365" s="1">
        <v>12</v>
      </c>
      <c r="O365" s="1">
        <v>81</v>
      </c>
      <c r="P365" s="1">
        <v>236</v>
      </c>
      <c r="Q365" s="1">
        <v>8</v>
      </c>
      <c r="R365" s="1">
        <v>193</v>
      </c>
      <c r="S365" s="1">
        <v>579</v>
      </c>
      <c r="T365" s="1">
        <v>20</v>
      </c>
      <c r="U365" s="1">
        <f t="shared" si="204"/>
        <v>6230</v>
      </c>
      <c r="V365" s="1" t="str">
        <f t="shared" si="205"/>
        <v>Annet Balduk</v>
      </c>
      <c r="W365" s="18"/>
      <c r="X365" s="20">
        <f t="shared" si="217"/>
        <v>0.32100000000000001</v>
      </c>
      <c r="Y365" s="10">
        <f t="shared" si="218"/>
        <v>0.33333333333333331</v>
      </c>
      <c r="AA365" t="str">
        <f t="shared" si="207"/>
        <v>Libre</v>
      </c>
      <c r="AB365" t="str">
        <f t="shared" si="208"/>
        <v>Verhaal</v>
      </c>
      <c r="AF365" s="22">
        <f t="shared" si="219"/>
        <v>1</v>
      </c>
      <c r="AG365" s="22">
        <f t="shared" si="220"/>
        <v>0</v>
      </c>
      <c r="AH365" s="22">
        <f t="shared" si="221"/>
        <v>0</v>
      </c>
      <c r="AI365">
        <f>VLOOKUP(Y365,'Moy libre'!$B$5:$E$52,3)</f>
        <v>25</v>
      </c>
      <c r="AJ365">
        <f>VLOOKUP(Y365,'Moy libre'!$H$5:$K$52,3)</f>
        <v>20</v>
      </c>
      <c r="AK365">
        <f>VLOOKUP(Y365,'Moy libre'!$N$5:$Q$52,3)</f>
        <v>18</v>
      </c>
      <c r="AL365">
        <f>VLOOKUP(Y365,'Moy libre'!$T$5:$W$52,3)</f>
        <v>15</v>
      </c>
      <c r="AM365">
        <f>VLOOKUP(Y365,'Moy libre'!$Z$5:$AC$52,3)</f>
        <v>14</v>
      </c>
    </row>
    <row r="366" spans="1:56" x14ac:dyDescent="0.25">
      <c r="A366" s="3">
        <v>6144</v>
      </c>
      <c r="B366" s="2" t="s">
        <v>301</v>
      </c>
      <c r="C366" s="1"/>
      <c r="D366" s="1">
        <v>0.59899999999999998</v>
      </c>
      <c r="E366" s="1" t="s">
        <v>38</v>
      </c>
      <c r="F366" s="1">
        <v>25</v>
      </c>
      <c r="G366" s="9">
        <v>0.60199999999999998</v>
      </c>
      <c r="H366" s="1">
        <v>0.68400000000000005</v>
      </c>
      <c r="I366" s="9">
        <v>0.65900000000000003</v>
      </c>
      <c r="J366" s="1">
        <v>0.68400000000000005</v>
      </c>
      <c r="K366" s="1">
        <v>25</v>
      </c>
      <c r="L366" s="1">
        <v>139</v>
      </c>
      <c r="M366" s="1">
        <v>203</v>
      </c>
      <c r="N366" s="1">
        <v>7</v>
      </c>
      <c r="O366" s="1">
        <v>68</v>
      </c>
      <c r="P366" s="1">
        <v>111</v>
      </c>
      <c r="Q366" s="1">
        <v>4</v>
      </c>
      <c r="R366" s="1">
        <v>207</v>
      </c>
      <c r="S366" s="1">
        <v>314</v>
      </c>
      <c r="T366" s="1">
        <v>11</v>
      </c>
      <c r="U366" s="1">
        <f t="shared" si="204"/>
        <v>6144</v>
      </c>
      <c r="V366" s="1" t="str">
        <f t="shared" si="205"/>
        <v>Raymond Hermans</v>
      </c>
      <c r="W366" s="18"/>
      <c r="X366" s="20">
        <f t="shared" si="217"/>
        <v>0.59899999999999998</v>
      </c>
      <c r="Y366" s="10">
        <f t="shared" si="218"/>
        <v>0.65923566878980888</v>
      </c>
      <c r="AA366" t="str">
        <f t="shared" si="207"/>
        <v>Libre</v>
      </c>
      <c r="AB366" t="str">
        <f t="shared" si="208"/>
        <v>Verhaal</v>
      </c>
      <c r="AF366" s="22">
        <f t="shared" si="219"/>
        <v>1</v>
      </c>
      <c r="AG366" s="22">
        <f t="shared" si="220"/>
        <v>0</v>
      </c>
      <c r="AH366" s="22">
        <f t="shared" si="221"/>
        <v>0</v>
      </c>
      <c r="AI366">
        <f>VLOOKUP(Y366,'Moy libre'!$B$5:$E$52,3)</f>
        <v>25</v>
      </c>
      <c r="AJ366">
        <f>VLOOKUP(Y366,'Moy libre'!$H$5:$K$52,3)</f>
        <v>20</v>
      </c>
      <c r="AK366">
        <f>VLOOKUP(Y366,'Moy libre'!$N$5:$Q$52,3)</f>
        <v>19</v>
      </c>
      <c r="AL366">
        <f>VLOOKUP(Y366,'Moy libre'!$T$5:$W$52,3)</f>
        <v>19</v>
      </c>
      <c r="AM366">
        <f>VLOOKUP(Y366,'Moy libre'!$Z$5:$AC$52,3)</f>
        <v>19</v>
      </c>
    </row>
    <row r="367" spans="1:56" x14ac:dyDescent="0.25">
      <c r="A367" s="3">
        <v>6141</v>
      </c>
      <c r="B367" s="2" t="s">
        <v>302</v>
      </c>
      <c r="C367" s="1"/>
      <c r="D367" s="1">
        <v>0.36699999999999999</v>
      </c>
      <c r="E367" s="1" t="s">
        <v>38</v>
      </c>
      <c r="F367" s="1">
        <v>15</v>
      </c>
      <c r="G367" s="1">
        <v>0.34100000000000003</v>
      </c>
      <c r="H367" s="9">
        <v>0.29099999999999998</v>
      </c>
      <c r="I367" s="9">
        <v>0.317</v>
      </c>
      <c r="J367" s="1">
        <v>0.34100000000000003</v>
      </c>
      <c r="K367" s="1">
        <v>15</v>
      </c>
      <c r="L367" s="1">
        <v>75</v>
      </c>
      <c r="M367" s="1">
        <v>257</v>
      </c>
      <c r="N367" s="1">
        <v>9</v>
      </c>
      <c r="O367" s="1">
        <v>81</v>
      </c>
      <c r="P367" s="1">
        <v>235</v>
      </c>
      <c r="Q367" s="1">
        <v>8</v>
      </c>
      <c r="R367" s="1">
        <v>156</v>
      </c>
      <c r="S367" s="1">
        <v>492</v>
      </c>
      <c r="T367" s="1">
        <v>17</v>
      </c>
      <c r="U367" s="1">
        <f t="shared" si="204"/>
        <v>6141</v>
      </c>
      <c r="V367" s="1" t="str">
        <f t="shared" si="205"/>
        <v>Jurgen Nibbeling</v>
      </c>
      <c r="W367" s="18"/>
      <c r="X367" s="20">
        <f t="shared" si="217"/>
        <v>0.36699999999999999</v>
      </c>
      <c r="Y367" s="10">
        <f t="shared" si="218"/>
        <v>0.31707317073170732</v>
      </c>
      <c r="AA367" t="str">
        <f t="shared" si="207"/>
        <v>Libre</v>
      </c>
      <c r="AB367" t="str">
        <f t="shared" si="208"/>
        <v>Verhaal</v>
      </c>
      <c r="AF367" s="22">
        <f t="shared" si="219"/>
        <v>0</v>
      </c>
      <c r="AG367" s="22">
        <f t="shared" si="220"/>
        <v>1</v>
      </c>
      <c r="AH367" s="22">
        <f t="shared" si="221"/>
        <v>0</v>
      </c>
      <c r="AI367">
        <f>VLOOKUP(Y367,'Moy libre'!$B$5:$E$52,3)</f>
        <v>25</v>
      </c>
      <c r="AJ367">
        <f>VLOOKUP(Y367,'Moy libre'!$H$5:$K$52,3)</f>
        <v>20</v>
      </c>
      <c r="AK367">
        <f>VLOOKUP(Y367,'Moy libre'!$N$5:$Q$52,3)</f>
        <v>18</v>
      </c>
      <c r="AL367">
        <f>VLOOKUP(Y367,'Moy libre'!$T$5:$W$52,3)</f>
        <v>15</v>
      </c>
      <c r="AM367">
        <f>VLOOKUP(Y367,'Moy libre'!$Z$5:$AC$52,3)</f>
        <v>14</v>
      </c>
    </row>
    <row r="368" spans="1:56" x14ac:dyDescent="0.25">
      <c r="A368" s="3">
        <v>6113</v>
      </c>
      <c r="B368" s="2" t="s">
        <v>290</v>
      </c>
      <c r="C368" s="1"/>
      <c r="D368" s="1">
        <v>2.9</v>
      </c>
      <c r="E368" s="1" t="s">
        <v>38</v>
      </c>
      <c r="F368" s="1">
        <v>94</v>
      </c>
      <c r="G368" s="9">
        <v>1.931</v>
      </c>
      <c r="H368" s="1">
        <v>2.77</v>
      </c>
      <c r="I368" s="9">
        <v>2.367</v>
      </c>
      <c r="J368" s="1">
        <v>2.77</v>
      </c>
      <c r="K368" s="1">
        <v>87</v>
      </c>
      <c r="L368" s="1">
        <v>302</v>
      </c>
      <c r="M368" s="1">
        <v>109</v>
      </c>
      <c r="N368" s="1">
        <v>5</v>
      </c>
      <c r="O368" s="1">
        <v>259</v>
      </c>
      <c r="P368" s="1">
        <v>128</v>
      </c>
      <c r="Q368" s="1">
        <v>4</v>
      </c>
      <c r="R368" s="1">
        <v>561</v>
      </c>
      <c r="S368" s="1">
        <v>237</v>
      </c>
      <c r="T368" s="1">
        <v>9</v>
      </c>
      <c r="U368" s="1">
        <f t="shared" si="204"/>
        <v>6113</v>
      </c>
      <c r="V368" s="1" t="str">
        <f t="shared" si="205"/>
        <v>Emiel Fielt</v>
      </c>
      <c r="W368" s="18"/>
      <c r="X368" s="20">
        <f t="shared" si="217"/>
        <v>2.9</v>
      </c>
      <c r="Y368" s="10">
        <f t="shared" si="218"/>
        <v>2.3670886075949369</v>
      </c>
      <c r="AA368" t="str">
        <f t="shared" si="207"/>
        <v>Libre</v>
      </c>
      <c r="AB368" t="str">
        <f t="shared" si="208"/>
        <v>Verhaal</v>
      </c>
      <c r="AF368" s="22">
        <f t="shared" si="219"/>
        <v>0</v>
      </c>
      <c r="AG368" s="22">
        <f t="shared" si="220"/>
        <v>1</v>
      </c>
      <c r="AH368" s="22">
        <f t="shared" si="221"/>
        <v>0</v>
      </c>
      <c r="AI368">
        <f>VLOOKUP(Y368,'Moy libre'!$B$5:$E$52,3)</f>
        <v>72</v>
      </c>
      <c r="AJ368">
        <f>VLOOKUP(Y368,'Moy libre'!$H$5:$K$52,3)</f>
        <v>72</v>
      </c>
      <c r="AK368">
        <f>VLOOKUP(Y368,'Moy libre'!$N$5:$Q$52,3)</f>
        <v>72</v>
      </c>
      <c r="AL368">
        <f>VLOOKUP(Y368,'Moy libre'!$T$5:$W$52,3)</f>
        <v>72</v>
      </c>
      <c r="AM368">
        <f>VLOOKUP(Y368,'Moy libre'!$Z$5:$AC$52,3)</f>
        <v>72</v>
      </c>
    </row>
    <row r="369" spans="1:56" x14ac:dyDescent="0.25">
      <c r="A369" s="3">
        <v>6032</v>
      </c>
      <c r="B369" s="2" t="s">
        <v>293</v>
      </c>
      <c r="C369" s="1"/>
      <c r="D369" s="1">
        <v>0.92900000000000005</v>
      </c>
      <c r="E369" s="1" t="s">
        <v>38</v>
      </c>
      <c r="F369" s="1">
        <v>28</v>
      </c>
      <c r="G369" s="1">
        <v>0.98799999999999999</v>
      </c>
      <c r="H369" s="9">
        <v>0</v>
      </c>
      <c r="I369" s="9">
        <v>0.97899999999999998</v>
      </c>
      <c r="J369" s="1">
        <v>0.98799999999999999</v>
      </c>
      <c r="K369" s="1">
        <v>28</v>
      </c>
      <c r="L369" s="1">
        <v>56</v>
      </c>
      <c r="M369" s="1">
        <v>58</v>
      </c>
      <c r="N369" s="1">
        <v>2</v>
      </c>
      <c r="O369" s="1">
        <v>84</v>
      </c>
      <c r="P369" s="1">
        <v>85</v>
      </c>
      <c r="Q369" s="1">
        <v>3</v>
      </c>
      <c r="R369" s="1">
        <v>140</v>
      </c>
      <c r="S369" s="1">
        <v>143</v>
      </c>
      <c r="T369" s="1">
        <v>5</v>
      </c>
      <c r="U369" s="1">
        <f t="shared" si="204"/>
        <v>6032</v>
      </c>
      <c r="V369" s="1" t="str">
        <f t="shared" si="205"/>
        <v>Jeroen Berendsen</v>
      </c>
      <c r="W369" s="18"/>
      <c r="X369" s="20">
        <f t="shared" si="217"/>
        <v>0.92900000000000005</v>
      </c>
      <c r="Y369" s="10">
        <f t="shared" si="218"/>
        <v>0.97902097902097907</v>
      </c>
      <c r="AA369" t="str">
        <f t="shared" si="207"/>
        <v>Libre</v>
      </c>
      <c r="AB369" t="str">
        <f t="shared" si="208"/>
        <v>Verhaal</v>
      </c>
      <c r="AF369" s="22">
        <f t="shared" si="219"/>
        <v>1</v>
      </c>
      <c r="AG369" s="22">
        <f t="shared" si="220"/>
        <v>0</v>
      </c>
      <c r="AH369" s="22">
        <f t="shared" si="221"/>
        <v>0</v>
      </c>
      <c r="AI369">
        <f>VLOOKUP(Y369,'Moy libre'!$B$5:$E$52,3)</f>
        <v>28</v>
      </c>
      <c r="AJ369">
        <f>VLOOKUP(Y369,'Moy libre'!$H$5:$K$52,3)</f>
        <v>28</v>
      </c>
      <c r="AK369">
        <f>VLOOKUP(Y369,'Moy libre'!$N$5:$Q$52,3)</f>
        <v>28</v>
      </c>
      <c r="AL369">
        <f>VLOOKUP(Y369,'Moy libre'!$T$5:$W$52,3)</f>
        <v>28</v>
      </c>
      <c r="AM369">
        <f>VLOOKUP(Y369,'Moy libre'!$Z$5:$AC$52,3)</f>
        <v>28</v>
      </c>
    </row>
    <row r="370" spans="1:56" x14ac:dyDescent="0.25">
      <c r="A370" s="3">
        <v>6028</v>
      </c>
      <c r="B370" s="2" t="s">
        <v>303</v>
      </c>
      <c r="C370" s="1"/>
      <c r="D370" s="1">
        <v>0.76100000000000001</v>
      </c>
      <c r="E370" s="1" t="s">
        <v>38</v>
      </c>
      <c r="F370" s="1">
        <v>25</v>
      </c>
      <c r="G370" s="1">
        <v>0.96299999999999997</v>
      </c>
      <c r="H370" s="9">
        <v>0</v>
      </c>
      <c r="I370" s="9">
        <v>0.96199999999999997</v>
      </c>
      <c r="J370" s="1">
        <v>0.96299999999999997</v>
      </c>
      <c r="K370" s="1">
        <v>28</v>
      </c>
      <c r="L370" s="1">
        <v>50</v>
      </c>
      <c r="M370" s="1">
        <v>57</v>
      </c>
      <c r="N370" s="1">
        <v>2</v>
      </c>
      <c r="O370" s="1">
        <v>54</v>
      </c>
      <c r="P370" s="1">
        <v>51</v>
      </c>
      <c r="Q370" s="1">
        <v>2</v>
      </c>
      <c r="R370" s="1">
        <v>104</v>
      </c>
      <c r="S370" s="1">
        <v>108</v>
      </c>
      <c r="T370" s="1">
        <v>4</v>
      </c>
      <c r="U370" s="1">
        <f t="shared" si="204"/>
        <v>6028</v>
      </c>
      <c r="V370" s="1" t="str">
        <f t="shared" si="205"/>
        <v>Niels Balduk</v>
      </c>
      <c r="W370" s="18"/>
      <c r="X370" s="20">
        <f t="shared" si="217"/>
        <v>0.76100000000000001</v>
      </c>
      <c r="Y370" s="10">
        <f t="shared" si="218"/>
        <v>0.96296296296296291</v>
      </c>
      <c r="AA370" t="str">
        <f t="shared" si="207"/>
        <v>Libre</v>
      </c>
      <c r="AB370" t="str">
        <f t="shared" si="208"/>
        <v>Verhaal</v>
      </c>
      <c r="AF370" s="22">
        <f t="shared" si="219"/>
        <v>1</v>
      </c>
      <c r="AG370" s="22">
        <f t="shared" si="220"/>
        <v>0</v>
      </c>
      <c r="AH370" s="22">
        <f t="shared" si="221"/>
        <v>0</v>
      </c>
      <c r="AI370">
        <f>VLOOKUP(Y370,'Moy libre'!$B$5:$E$52,3)</f>
        <v>28</v>
      </c>
      <c r="AJ370">
        <f>VLOOKUP(Y370,'Moy libre'!$H$5:$K$52,3)</f>
        <v>28</v>
      </c>
      <c r="AK370">
        <f>VLOOKUP(Y370,'Moy libre'!$N$5:$Q$52,3)</f>
        <v>28</v>
      </c>
      <c r="AL370">
        <f>VLOOKUP(Y370,'Moy libre'!$T$5:$W$52,3)</f>
        <v>28</v>
      </c>
      <c r="AM370">
        <f>VLOOKUP(Y370,'Moy libre'!$Z$5:$AC$52,3)</f>
        <v>28</v>
      </c>
    </row>
    <row r="371" spans="1:56" x14ac:dyDescent="0.25">
      <c r="A371" s="3">
        <v>6022</v>
      </c>
      <c r="B371" s="2" t="s">
        <v>294</v>
      </c>
      <c r="C371" s="1"/>
      <c r="D371" s="1">
        <v>0.91900000000000004</v>
      </c>
      <c r="E371" s="1" t="s">
        <v>38</v>
      </c>
      <c r="F371" s="1">
        <v>28</v>
      </c>
      <c r="G371" s="9">
        <v>1.135</v>
      </c>
      <c r="H371" s="1">
        <v>1.254</v>
      </c>
      <c r="I371" s="9">
        <v>1.2330000000000001</v>
      </c>
      <c r="J371" s="1">
        <v>1.254</v>
      </c>
      <c r="K371" s="1">
        <v>38</v>
      </c>
      <c r="L371" s="1">
        <v>138</v>
      </c>
      <c r="M371" s="1">
        <v>110</v>
      </c>
      <c r="N371" s="1">
        <v>5</v>
      </c>
      <c r="O371" s="1">
        <v>242</v>
      </c>
      <c r="P371" s="1">
        <v>198</v>
      </c>
      <c r="Q371" s="1">
        <v>7</v>
      </c>
      <c r="R371" s="1">
        <v>380</v>
      </c>
      <c r="S371" s="1">
        <v>308</v>
      </c>
      <c r="T371" s="1">
        <v>12</v>
      </c>
      <c r="U371" s="1">
        <f t="shared" si="204"/>
        <v>6022</v>
      </c>
      <c r="V371" s="1" t="str">
        <f t="shared" si="205"/>
        <v>Jos Balduk</v>
      </c>
      <c r="W371" s="18"/>
      <c r="X371" s="20">
        <f t="shared" si="217"/>
        <v>0.91900000000000004</v>
      </c>
      <c r="Y371" s="10">
        <f t="shared" si="218"/>
        <v>1.2337662337662338</v>
      </c>
      <c r="AA371" t="str">
        <f t="shared" si="207"/>
        <v>Libre</v>
      </c>
      <c r="AB371" t="str">
        <f t="shared" si="208"/>
        <v>Verhaal</v>
      </c>
      <c r="AF371" s="22">
        <f t="shared" si="219"/>
        <v>1</v>
      </c>
      <c r="AG371" s="22">
        <f t="shared" si="220"/>
        <v>0</v>
      </c>
      <c r="AH371" s="22">
        <f t="shared" si="221"/>
        <v>0</v>
      </c>
      <c r="AI371">
        <f>VLOOKUP(Y371,'Moy libre'!$B$5:$E$52,3)</f>
        <v>38</v>
      </c>
      <c r="AJ371">
        <f>VLOOKUP(Y371,'Moy libre'!$H$5:$K$52,3)</f>
        <v>38</v>
      </c>
      <c r="AK371">
        <f>VLOOKUP(Y371,'Moy libre'!$N$5:$Q$52,3)</f>
        <v>38</v>
      </c>
      <c r="AL371">
        <f>VLOOKUP(Y371,'Moy libre'!$T$5:$W$52,3)</f>
        <v>38</v>
      </c>
      <c r="AM371">
        <f>VLOOKUP(Y371,'Moy libre'!$Z$5:$AC$52,3)</f>
        <v>38</v>
      </c>
    </row>
    <row r="372" spans="1:56" x14ac:dyDescent="0.25">
      <c r="A372" s="3">
        <v>6019</v>
      </c>
      <c r="B372" s="2" t="s">
        <v>304</v>
      </c>
      <c r="C372" s="1"/>
      <c r="D372" s="1">
        <v>1.4850000000000001</v>
      </c>
      <c r="E372" s="1" t="s">
        <v>38</v>
      </c>
      <c r="F372" s="1">
        <v>45</v>
      </c>
      <c r="G372" s="9">
        <v>0</v>
      </c>
      <c r="H372" s="9">
        <v>0</v>
      </c>
      <c r="I372" s="9">
        <v>0</v>
      </c>
      <c r="J372" s="1">
        <v>0</v>
      </c>
      <c r="K372" s="1">
        <v>45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f t="shared" si="204"/>
        <v>6019</v>
      </c>
      <c r="V372" s="1" t="str">
        <f t="shared" si="205"/>
        <v>Bennie Aaldering</v>
      </c>
      <c r="W372" s="18"/>
      <c r="X372" s="20">
        <f t="shared" si="217"/>
        <v>1.4850000000000001</v>
      </c>
      <c r="Y372" s="10">
        <f t="shared" si="218"/>
        <v>1.4850000000000001</v>
      </c>
      <c r="AA372" t="str">
        <f t="shared" si="207"/>
        <v>Libre</v>
      </c>
      <c r="AB372" t="str">
        <f t="shared" si="208"/>
        <v>Verhaal</v>
      </c>
      <c r="AF372" s="22">
        <f t="shared" si="219"/>
        <v>0</v>
      </c>
      <c r="AG372" s="22">
        <f t="shared" si="220"/>
        <v>0</v>
      </c>
      <c r="AH372" s="22">
        <f t="shared" si="221"/>
        <v>1</v>
      </c>
      <c r="AI372">
        <f>VLOOKUP(Y372,'Moy libre'!$B$5:$E$52,3)</f>
        <v>45</v>
      </c>
      <c r="AJ372">
        <f>VLOOKUP(Y372,'Moy libre'!$H$5:$K$52,3)</f>
        <v>45</v>
      </c>
      <c r="AK372">
        <f>VLOOKUP(Y372,'Moy libre'!$N$5:$Q$52,3)</f>
        <v>45</v>
      </c>
      <c r="AL372">
        <f>VLOOKUP(Y372,'Moy libre'!$T$5:$W$52,3)</f>
        <v>45</v>
      </c>
      <c r="AM372">
        <f>VLOOKUP(Y372,'Moy libre'!$Z$5:$AC$52,3)</f>
        <v>45</v>
      </c>
    </row>
    <row r="374" spans="1:56" ht="21" x14ac:dyDescent="0.4">
      <c r="A374" s="8" t="s">
        <v>305</v>
      </c>
    </row>
    <row r="376" spans="1:56" x14ac:dyDescent="0.25">
      <c r="A376" s="2" t="s">
        <v>4</v>
      </c>
      <c r="B376" s="2" t="s">
        <v>5</v>
      </c>
      <c r="D376" s="1" t="s">
        <v>6</v>
      </c>
      <c r="E376" s="1" t="s">
        <v>7</v>
      </c>
      <c r="F376" s="1" t="s">
        <v>8</v>
      </c>
      <c r="G376" s="1" t="s">
        <v>9</v>
      </c>
      <c r="H376" s="1" t="s">
        <v>10</v>
      </c>
      <c r="I376" s="1" t="s">
        <v>11</v>
      </c>
      <c r="J376" s="1" t="s">
        <v>12</v>
      </c>
      <c r="L376" s="1" t="s">
        <v>13</v>
      </c>
      <c r="M376" s="1" t="s">
        <v>14</v>
      </c>
      <c r="N376" s="1" t="s">
        <v>15</v>
      </c>
      <c r="O376" s="1" t="s">
        <v>16</v>
      </c>
      <c r="P376" s="1" t="s">
        <v>17</v>
      </c>
      <c r="Q376" s="1" t="s">
        <v>18</v>
      </c>
      <c r="R376" s="1" t="s">
        <v>19</v>
      </c>
      <c r="S376" s="1" t="s">
        <v>20</v>
      </c>
      <c r="T376" s="1" t="s">
        <v>21</v>
      </c>
      <c r="U376" s="1"/>
      <c r="V376" s="1"/>
      <c r="W376" s="18"/>
      <c r="X376" s="20"/>
    </row>
    <row r="377" spans="1:56" x14ac:dyDescent="0.25">
      <c r="A377" s="3">
        <v>6539</v>
      </c>
      <c r="B377" s="2" t="s">
        <v>306</v>
      </c>
      <c r="C377" s="1"/>
      <c r="D377" s="1">
        <v>0.33900000000000002</v>
      </c>
      <c r="E377" s="1" t="s">
        <v>30</v>
      </c>
      <c r="F377" s="1">
        <v>19</v>
      </c>
      <c r="G377" s="9">
        <v>0.313</v>
      </c>
      <c r="H377" s="1">
        <v>0.32400000000000001</v>
      </c>
      <c r="I377" s="9">
        <v>0.307</v>
      </c>
      <c r="J377" s="1">
        <v>0.32400000000000001</v>
      </c>
      <c r="K377" s="1">
        <v>19</v>
      </c>
      <c r="L377" s="1">
        <v>155</v>
      </c>
      <c r="M377" s="1">
        <v>478</v>
      </c>
      <c r="N377" s="1">
        <v>10</v>
      </c>
      <c r="O377" s="1">
        <v>133</v>
      </c>
      <c r="P377" s="1">
        <v>460</v>
      </c>
      <c r="Q377" s="1">
        <v>9</v>
      </c>
      <c r="R377" s="1">
        <v>288</v>
      </c>
      <c r="S377" s="1">
        <v>938</v>
      </c>
      <c r="T377" s="1">
        <v>19</v>
      </c>
      <c r="U377" s="1">
        <f t="shared" ref="U377:U405" si="222">A377</f>
        <v>6539</v>
      </c>
      <c r="V377" s="1" t="str">
        <f t="shared" ref="V377:V405" si="223">B377</f>
        <v>Johan Visser</v>
      </c>
      <c r="W377" s="18"/>
      <c r="X377" s="20"/>
      <c r="Z377" s="10">
        <f t="shared" ref="Z377:Z383" si="224">IF(T377&gt;0,R377/S377,D377)</f>
        <v>0.30703624733475482</v>
      </c>
      <c r="AA377" t="str">
        <f t="shared" ref="AA377:AA405" si="225">E377</f>
        <v>Driebanden</v>
      </c>
      <c r="AB377" t="str">
        <f t="shared" ref="AB377:AB405" si="226">$A$374</f>
        <v>Viersprong</v>
      </c>
      <c r="AC377">
        <f>VLOOKUP(Z377,'moy drb'!$B$3:$E$47,3)</f>
        <v>18</v>
      </c>
      <c r="AD377">
        <f>VLOOKUP(Z377,'moy drb'!$H$3:$K$47,3)</f>
        <v>18</v>
      </c>
      <c r="AO377" s="1">
        <f t="shared" ref="AO377:AO383" si="227">A377</f>
        <v>6539</v>
      </c>
      <c r="AP377" s="2" t="str">
        <f t="shared" ref="AP377:AP383" si="228">B377</f>
        <v>Johan Visser</v>
      </c>
      <c r="AQ377" s="14">
        <f t="shared" ref="AQ377:AQ383" si="229">F377</f>
        <v>19</v>
      </c>
      <c r="AR377" s="16">
        <f t="shared" ref="AR377:AR383" si="230">D377</f>
        <v>0.33900000000000002</v>
      </c>
      <c r="AS377" s="10">
        <f t="shared" ref="AS377:AS383" si="231">IF(T377&gt;0,R377/S377,D377)</f>
        <v>0.30703624733475482</v>
      </c>
      <c r="AT377" t="str">
        <f t="shared" ref="AT377:AT383" si="232">E377</f>
        <v>Driebanden</v>
      </c>
      <c r="AU377" t="str">
        <f>$A$374</f>
        <v>Viersprong</v>
      </c>
      <c r="AV377">
        <f>VLOOKUP(AS377,'moy drb'!$B$3:$E$47,3)</f>
        <v>18</v>
      </c>
      <c r="AW377">
        <f>VLOOKUP(AS377,'moy drb'!$H$3:$K$47,3)</f>
        <v>18</v>
      </c>
      <c r="BB377">
        <f t="shared" ref="BB377:BB383" si="233">IF(AS377&gt;AR377,1,0)</f>
        <v>0</v>
      </c>
      <c r="BC377">
        <f t="shared" ref="BC377:BC383" si="234">IF(AS377&lt;AR377,1,0)</f>
        <v>1</v>
      </c>
      <c r="BD377">
        <f t="shared" ref="BD377:BD383" si="235">IF(AR377=AS377,1,0)</f>
        <v>0</v>
      </c>
    </row>
    <row r="378" spans="1:56" x14ac:dyDescent="0.25">
      <c r="A378" s="3">
        <v>6476</v>
      </c>
      <c r="B378" s="2" t="s">
        <v>307</v>
      </c>
      <c r="C378" s="1"/>
      <c r="D378" s="1">
        <v>0.28000000000000003</v>
      </c>
      <c r="E378" s="1" t="s">
        <v>30</v>
      </c>
      <c r="F378" s="1">
        <v>17</v>
      </c>
      <c r="G378" s="9">
        <v>0</v>
      </c>
      <c r="H378" s="9">
        <v>0</v>
      </c>
      <c r="I378" s="9">
        <v>0</v>
      </c>
      <c r="J378" s="1">
        <v>0</v>
      </c>
      <c r="K378" s="1">
        <v>17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f t="shared" si="222"/>
        <v>6476</v>
      </c>
      <c r="V378" s="1" t="str">
        <f t="shared" si="223"/>
        <v>Tom Menting</v>
      </c>
      <c r="W378" s="18"/>
      <c r="X378" s="20"/>
      <c r="Z378" s="10">
        <f t="shared" si="224"/>
        <v>0.28000000000000003</v>
      </c>
      <c r="AA378" t="str">
        <f t="shared" si="225"/>
        <v>Driebanden</v>
      </c>
      <c r="AB378" t="str">
        <f t="shared" si="226"/>
        <v>Viersprong</v>
      </c>
      <c r="AC378">
        <f>VLOOKUP(Z378,'moy drb'!$B$3:$E$47,3)</f>
        <v>17</v>
      </c>
      <c r="AD378">
        <f>VLOOKUP(Z378,'moy drb'!$H$3:$K$47,3)</f>
        <v>17</v>
      </c>
      <c r="AO378" s="1">
        <f t="shared" si="227"/>
        <v>6476</v>
      </c>
      <c r="AP378" s="2" t="str">
        <f t="shared" si="228"/>
        <v>Tom Menting</v>
      </c>
      <c r="AQ378" s="14">
        <f t="shared" si="229"/>
        <v>17</v>
      </c>
      <c r="AR378" s="16">
        <f t="shared" si="230"/>
        <v>0.28000000000000003</v>
      </c>
      <c r="AS378" s="10">
        <f t="shared" si="231"/>
        <v>0.28000000000000003</v>
      </c>
      <c r="AT378" t="str">
        <f t="shared" si="232"/>
        <v>Driebanden</v>
      </c>
      <c r="AU378" t="str">
        <f t="shared" ref="AU378:AU383" si="236">$A$374</f>
        <v>Viersprong</v>
      </c>
      <c r="AV378">
        <f>VLOOKUP(AS378,'moy drb'!$B$3:$E$47,3)</f>
        <v>17</v>
      </c>
      <c r="AW378">
        <f>VLOOKUP(AS378,'moy drb'!$H$3:$K$47,3)</f>
        <v>17</v>
      </c>
      <c r="BB378">
        <f t="shared" si="233"/>
        <v>0</v>
      </c>
      <c r="BC378">
        <f t="shared" si="234"/>
        <v>0</v>
      </c>
      <c r="BD378">
        <f t="shared" si="235"/>
        <v>1</v>
      </c>
    </row>
    <row r="379" spans="1:56" x14ac:dyDescent="0.25">
      <c r="A379" s="3">
        <v>6256</v>
      </c>
      <c r="B379" s="2" t="s">
        <v>308</v>
      </c>
      <c r="C379" s="1"/>
      <c r="D379" s="1">
        <v>0.33400000000000002</v>
      </c>
      <c r="E379" s="1" t="s">
        <v>30</v>
      </c>
      <c r="F379" s="1">
        <v>19</v>
      </c>
      <c r="G379" s="1">
        <v>0.32300000000000001</v>
      </c>
      <c r="H379" s="9">
        <v>0.29399999999999998</v>
      </c>
      <c r="I379" s="9">
        <v>0.29499999999999998</v>
      </c>
      <c r="J379" s="1">
        <v>0.32300000000000001</v>
      </c>
      <c r="K379" s="1">
        <v>19</v>
      </c>
      <c r="L379" s="1">
        <v>147</v>
      </c>
      <c r="M379" s="1">
        <v>492</v>
      </c>
      <c r="N379" s="1">
        <v>9</v>
      </c>
      <c r="O379" s="1">
        <v>116</v>
      </c>
      <c r="P379" s="1">
        <v>398</v>
      </c>
      <c r="Q379" s="1">
        <v>8</v>
      </c>
      <c r="R379" s="1">
        <v>263</v>
      </c>
      <c r="S379" s="1">
        <v>890</v>
      </c>
      <c r="T379" s="1">
        <v>17</v>
      </c>
      <c r="U379" s="1">
        <f t="shared" si="222"/>
        <v>6256</v>
      </c>
      <c r="V379" s="1" t="str">
        <f t="shared" si="223"/>
        <v>Theo Meijer</v>
      </c>
      <c r="W379" s="18"/>
      <c r="X379" s="20"/>
      <c r="Z379" s="10">
        <f t="shared" si="224"/>
        <v>0.29550561797752811</v>
      </c>
      <c r="AA379" t="str">
        <f t="shared" si="225"/>
        <v>Driebanden</v>
      </c>
      <c r="AB379" t="str">
        <f t="shared" si="226"/>
        <v>Viersprong</v>
      </c>
      <c r="AC379">
        <f>VLOOKUP(Z379,'moy drb'!$B$3:$E$47,3)</f>
        <v>17</v>
      </c>
      <c r="AD379">
        <f>VLOOKUP(Z379,'moy drb'!$H$3:$K$47,3)</f>
        <v>17</v>
      </c>
      <c r="AO379" s="1">
        <f t="shared" si="227"/>
        <v>6256</v>
      </c>
      <c r="AP379" s="2" t="str">
        <f t="shared" si="228"/>
        <v>Theo Meijer</v>
      </c>
      <c r="AQ379" s="14">
        <f t="shared" si="229"/>
        <v>19</v>
      </c>
      <c r="AR379" s="16">
        <f t="shared" si="230"/>
        <v>0.33400000000000002</v>
      </c>
      <c r="AS379" s="10">
        <f t="shared" si="231"/>
        <v>0.29550561797752811</v>
      </c>
      <c r="AT379" t="str">
        <f t="shared" si="232"/>
        <v>Driebanden</v>
      </c>
      <c r="AU379" t="str">
        <f t="shared" si="236"/>
        <v>Viersprong</v>
      </c>
      <c r="AV379">
        <f>VLOOKUP(AS379,'moy drb'!$B$3:$E$47,3)</f>
        <v>17</v>
      </c>
      <c r="AW379">
        <f>VLOOKUP(AS379,'moy drb'!$H$3:$K$47,3)</f>
        <v>17</v>
      </c>
      <c r="BB379">
        <f t="shared" si="233"/>
        <v>0</v>
      </c>
      <c r="BC379">
        <f t="shared" si="234"/>
        <v>1</v>
      </c>
      <c r="BD379">
        <f t="shared" si="235"/>
        <v>0</v>
      </c>
    </row>
    <row r="380" spans="1:56" x14ac:dyDescent="0.25">
      <c r="A380" s="3">
        <v>6198</v>
      </c>
      <c r="B380" s="2" t="s">
        <v>309</v>
      </c>
      <c r="C380" s="1"/>
      <c r="D380" s="1">
        <v>0.27300000000000002</v>
      </c>
      <c r="E380" s="1" t="s">
        <v>30</v>
      </c>
      <c r="F380" s="1">
        <v>17</v>
      </c>
      <c r="G380" s="9">
        <v>0</v>
      </c>
      <c r="H380" s="9">
        <v>0</v>
      </c>
      <c r="I380" s="9">
        <v>0</v>
      </c>
      <c r="J380" s="1">
        <v>0</v>
      </c>
      <c r="K380" s="1">
        <v>17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f t="shared" si="222"/>
        <v>6198</v>
      </c>
      <c r="V380" s="1" t="str">
        <f t="shared" si="223"/>
        <v>Harry Ketels</v>
      </c>
      <c r="W380" s="18"/>
      <c r="X380" s="20"/>
      <c r="Z380" s="10">
        <f t="shared" si="224"/>
        <v>0.27300000000000002</v>
      </c>
      <c r="AA380" t="str">
        <f t="shared" si="225"/>
        <v>Driebanden</v>
      </c>
      <c r="AB380" t="str">
        <f t="shared" si="226"/>
        <v>Viersprong</v>
      </c>
      <c r="AC380">
        <f>VLOOKUP(Z380,'moy drb'!$B$3:$E$47,3)</f>
        <v>17</v>
      </c>
      <c r="AD380">
        <f>VLOOKUP(Z380,'moy drb'!$H$3:$K$47,3)</f>
        <v>16</v>
      </c>
      <c r="AO380" s="1">
        <f t="shared" si="227"/>
        <v>6198</v>
      </c>
      <c r="AP380" s="2" t="str">
        <f t="shared" si="228"/>
        <v>Harry Ketels</v>
      </c>
      <c r="AQ380" s="14">
        <f t="shared" si="229"/>
        <v>17</v>
      </c>
      <c r="AR380" s="16">
        <f t="shared" si="230"/>
        <v>0.27300000000000002</v>
      </c>
      <c r="AS380" s="10">
        <f t="shared" si="231"/>
        <v>0.27300000000000002</v>
      </c>
      <c r="AT380" t="str">
        <f t="shared" si="232"/>
        <v>Driebanden</v>
      </c>
      <c r="AU380" t="str">
        <f t="shared" si="236"/>
        <v>Viersprong</v>
      </c>
      <c r="AV380">
        <f>VLOOKUP(AS380,'moy drb'!$B$3:$E$47,3)</f>
        <v>17</v>
      </c>
      <c r="AW380">
        <f>VLOOKUP(AS380,'moy drb'!$H$3:$K$47,3)</f>
        <v>16</v>
      </c>
      <c r="BB380">
        <f t="shared" si="233"/>
        <v>0</v>
      </c>
      <c r="BC380">
        <f t="shared" si="234"/>
        <v>0</v>
      </c>
      <c r="BD380">
        <f t="shared" si="235"/>
        <v>1</v>
      </c>
    </row>
    <row r="381" spans="1:56" x14ac:dyDescent="0.25">
      <c r="A381" s="3">
        <v>6112</v>
      </c>
      <c r="B381" s="2" t="s">
        <v>310</v>
      </c>
      <c r="C381" s="1"/>
      <c r="D381" s="1">
        <v>0.36699999999999999</v>
      </c>
      <c r="E381" s="1" t="s">
        <v>30</v>
      </c>
      <c r="F381" s="1">
        <v>21</v>
      </c>
      <c r="G381" s="1">
        <v>0.39200000000000002</v>
      </c>
      <c r="H381" s="9">
        <v>0.34499999999999997</v>
      </c>
      <c r="I381" s="9">
        <v>0.33500000000000002</v>
      </c>
      <c r="J381" s="1">
        <v>0.39200000000000002</v>
      </c>
      <c r="K381" s="1">
        <v>22</v>
      </c>
      <c r="L381" s="1">
        <v>156</v>
      </c>
      <c r="M381" s="1">
        <v>469</v>
      </c>
      <c r="N381" s="1">
        <v>9</v>
      </c>
      <c r="O381" s="1">
        <v>168</v>
      </c>
      <c r="P381" s="1">
        <v>498</v>
      </c>
      <c r="Q381" s="1">
        <v>9</v>
      </c>
      <c r="R381" s="1">
        <v>324</v>
      </c>
      <c r="S381" s="1">
        <v>967</v>
      </c>
      <c r="T381" s="1">
        <v>18</v>
      </c>
      <c r="U381" s="1">
        <f t="shared" si="222"/>
        <v>6112</v>
      </c>
      <c r="V381" s="1" t="str">
        <f t="shared" si="223"/>
        <v>Wim Egging</v>
      </c>
      <c r="W381" s="18"/>
      <c r="X381" s="20"/>
      <c r="Z381" s="10">
        <f t="shared" si="224"/>
        <v>0.33505687693898656</v>
      </c>
      <c r="AA381" t="str">
        <f t="shared" si="225"/>
        <v>Driebanden</v>
      </c>
      <c r="AB381" t="str">
        <f t="shared" si="226"/>
        <v>Viersprong</v>
      </c>
      <c r="AC381">
        <f>VLOOKUP(Z381,'moy drb'!$B$3:$E$47,3)</f>
        <v>19</v>
      </c>
      <c r="AD381">
        <f>VLOOKUP(Z381,'moy drb'!$H$3:$K$47,3)</f>
        <v>19</v>
      </c>
      <c r="AO381" s="1">
        <f t="shared" si="227"/>
        <v>6112</v>
      </c>
      <c r="AP381" s="2" t="str">
        <f t="shared" si="228"/>
        <v>Wim Egging</v>
      </c>
      <c r="AQ381" s="14">
        <f t="shared" si="229"/>
        <v>21</v>
      </c>
      <c r="AR381" s="16">
        <f t="shared" si="230"/>
        <v>0.36699999999999999</v>
      </c>
      <c r="AS381" s="10">
        <f t="shared" si="231"/>
        <v>0.33505687693898656</v>
      </c>
      <c r="AT381" t="str">
        <f t="shared" si="232"/>
        <v>Driebanden</v>
      </c>
      <c r="AU381" t="str">
        <f t="shared" si="236"/>
        <v>Viersprong</v>
      </c>
      <c r="AV381">
        <f>VLOOKUP(AS381,'moy drb'!$B$3:$E$47,3)</f>
        <v>19</v>
      </c>
      <c r="AW381">
        <f>VLOOKUP(AS381,'moy drb'!$H$3:$K$47,3)</f>
        <v>19</v>
      </c>
      <c r="BB381">
        <f t="shared" si="233"/>
        <v>0</v>
      </c>
      <c r="BC381">
        <f t="shared" si="234"/>
        <v>1</v>
      </c>
      <c r="BD381">
        <f t="shared" si="235"/>
        <v>0</v>
      </c>
    </row>
    <row r="382" spans="1:56" x14ac:dyDescent="0.25">
      <c r="A382" s="3">
        <v>6111</v>
      </c>
      <c r="B382" s="2" t="s">
        <v>311</v>
      </c>
      <c r="C382" s="1"/>
      <c r="D382" s="1">
        <v>0.311</v>
      </c>
      <c r="E382" s="1" t="s">
        <v>30</v>
      </c>
      <c r="F382" s="1">
        <v>18</v>
      </c>
      <c r="G382" s="9">
        <v>0.34499999999999997</v>
      </c>
      <c r="H382" s="1">
        <v>0.42</v>
      </c>
      <c r="I382" s="9">
        <v>0.375</v>
      </c>
      <c r="J382" s="1">
        <v>0.42</v>
      </c>
      <c r="K382" s="1">
        <v>24</v>
      </c>
      <c r="L382" s="1">
        <v>144</v>
      </c>
      <c r="M382" s="1">
        <v>350</v>
      </c>
      <c r="N382" s="1">
        <v>8</v>
      </c>
      <c r="O382" s="1">
        <v>173</v>
      </c>
      <c r="P382" s="1">
        <v>495</v>
      </c>
      <c r="Q382" s="1">
        <v>10</v>
      </c>
      <c r="R382" s="1">
        <v>317</v>
      </c>
      <c r="S382" s="1">
        <v>845</v>
      </c>
      <c r="T382" s="1">
        <v>18</v>
      </c>
      <c r="U382" s="1">
        <f t="shared" si="222"/>
        <v>6111</v>
      </c>
      <c r="V382" s="1" t="str">
        <f t="shared" si="223"/>
        <v>Henk Egging</v>
      </c>
      <c r="W382" s="18"/>
      <c r="X382" s="20"/>
      <c r="Z382" s="10">
        <f t="shared" si="224"/>
        <v>0.37514792899408284</v>
      </c>
      <c r="AA382" t="str">
        <f t="shared" si="225"/>
        <v>Driebanden</v>
      </c>
      <c r="AB382" t="str">
        <f t="shared" si="226"/>
        <v>Viersprong</v>
      </c>
      <c r="AC382">
        <f>VLOOKUP(Z382,'moy drb'!$B$3:$E$47,3)</f>
        <v>21</v>
      </c>
      <c r="AD382">
        <f>VLOOKUP(Z382,'moy drb'!$H$3:$K$47,3)</f>
        <v>21</v>
      </c>
      <c r="AO382" s="1">
        <f t="shared" si="227"/>
        <v>6111</v>
      </c>
      <c r="AP382" s="2" t="str">
        <f t="shared" si="228"/>
        <v>Henk Egging</v>
      </c>
      <c r="AQ382" s="14">
        <f t="shared" si="229"/>
        <v>18</v>
      </c>
      <c r="AR382" s="16">
        <f t="shared" si="230"/>
        <v>0.311</v>
      </c>
      <c r="AS382" s="10">
        <f t="shared" si="231"/>
        <v>0.37514792899408284</v>
      </c>
      <c r="AT382" t="str">
        <f t="shared" si="232"/>
        <v>Driebanden</v>
      </c>
      <c r="AU382" t="str">
        <f t="shared" si="236"/>
        <v>Viersprong</v>
      </c>
      <c r="AV382">
        <f>VLOOKUP(AS382,'moy drb'!$B$3:$E$47,3)</f>
        <v>21</v>
      </c>
      <c r="AW382">
        <f>VLOOKUP(AS382,'moy drb'!$H$3:$K$47,3)</f>
        <v>21</v>
      </c>
      <c r="BB382">
        <f t="shared" si="233"/>
        <v>1</v>
      </c>
      <c r="BC382">
        <f t="shared" si="234"/>
        <v>0</v>
      </c>
      <c r="BD382">
        <f t="shared" si="235"/>
        <v>0</v>
      </c>
    </row>
    <row r="383" spans="1:56" x14ac:dyDescent="0.25">
      <c r="A383" s="3">
        <v>6082</v>
      </c>
      <c r="B383" s="2" t="s">
        <v>312</v>
      </c>
      <c r="C383" s="1"/>
      <c r="D383" s="1">
        <v>0.56000000000000005</v>
      </c>
      <c r="E383" s="1" t="s">
        <v>30</v>
      </c>
      <c r="F383" s="1">
        <v>31</v>
      </c>
      <c r="G383" s="9">
        <v>0</v>
      </c>
      <c r="H383" s="9">
        <v>0</v>
      </c>
      <c r="I383" s="9">
        <v>0</v>
      </c>
      <c r="J383" s="1">
        <v>0</v>
      </c>
      <c r="K383" s="1">
        <v>31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f t="shared" si="222"/>
        <v>6082</v>
      </c>
      <c r="V383" s="1" t="str">
        <f t="shared" si="223"/>
        <v>Jarno Duis</v>
      </c>
      <c r="W383" s="18"/>
      <c r="X383" s="20"/>
      <c r="Z383" s="10">
        <f t="shared" si="224"/>
        <v>0.56000000000000005</v>
      </c>
      <c r="AA383" t="str">
        <f t="shared" si="225"/>
        <v>Driebanden</v>
      </c>
      <c r="AB383" t="str">
        <f t="shared" si="226"/>
        <v>Viersprong</v>
      </c>
      <c r="AC383">
        <f>VLOOKUP(Z383,'moy drb'!$B$3:$E$47,3)</f>
        <v>31</v>
      </c>
      <c r="AD383">
        <f>VLOOKUP(Z383,'moy drb'!$H$3:$K$47,3)</f>
        <v>31</v>
      </c>
      <c r="AO383" s="1">
        <f t="shared" si="227"/>
        <v>6082</v>
      </c>
      <c r="AP383" s="2" t="str">
        <f t="shared" si="228"/>
        <v>Jarno Duis</v>
      </c>
      <c r="AQ383" s="14">
        <f t="shared" si="229"/>
        <v>31</v>
      </c>
      <c r="AR383" s="16">
        <f t="shared" si="230"/>
        <v>0.56000000000000005</v>
      </c>
      <c r="AS383" s="10">
        <f t="shared" si="231"/>
        <v>0.56000000000000005</v>
      </c>
      <c r="AT383" t="str">
        <f t="shared" si="232"/>
        <v>Driebanden</v>
      </c>
      <c r="AU383" t="str">
        <f t="shared" si="236"/>
        <v>Viersprong</v>
      </c>
      <c r="AV383">
        <f>VLOOKUP(AS383,'moy drb'!$B$3:$E$47,3)</f>
        <v>31</v>
      </c>
      <c r="AW383">
        <f>VLOOKUP(AS383,'moy drb'!$H$3:$K$47,3)</f>
        <v>31</v>
      </c>
      <c r="BB383">
        <f t="shared" si="233"/>
        <v>0</v>
      </c>
      <c r="BC383">
        <f t="shared" si="234"/>
        <v>0</v>
      </c>
      <c r="BD383">
        <f t="shared" si="235"/>
        <v>1</v>
      </c>
    </row>
    <row r="384" spans="1:56" x14ac:dyDescent="0.25">
      <c r="A384" s="3">
        <v>6677</v>
      </c>
      <c r="B384" s="2" t="s">
        <v>313</v>
      </c>
      <c r="C384" s="1"/>
      <c r="D384" s="1">
        <v>0.499</v>
      </c>
      <c r="E384" s="1" t="s">
        <v>38</v>
      </c>
      <c r="F384" s="1">
        <v>15</v>
      </c>
      <c r="G384" s="1">
        <v>0.76100000000000001</v>
      </c>
      <c r="H384" s="9">
        <v>0</v>
      </c>
      <c r="I384" s="9">
        <v>0</v>
      </c>
      <c r="J384" s="1">
        <v>0.76100000000000001</v>
      </c>
      <c r="K384" s="1">
        <v>22</v>
      </c>
      <c r="L384" s="1">
        <v>0</v>
      </c>
      <c r="M384" s="1">
        <v>0</v>
      </c>
      <c r="N384" s="1">
        <v>0</v>
      </c>
      <c r="O384" s="1">
        <v>32</v>
      </c>
      <c r="P384" s="1">
        <v>42</v>
      </c>
      <c r="Q384" s="1">
        <v>2</v>
      </c>
      <c r="R384" s="1">
        <v>32</v>
      </c>
      <c r="S384" s="1">
        <v>42</v>
      </c>
      <c r="T384" s="1">
        <v>2</v>
      </c>
      <c r="U384" s="1">
        <f t="shared" si="222"/>
        <v>6677</v>
      </c>
      <c r="V384" s="1" t="str">
        <f t="shared" si="223"/>
        <v>Jan Oldenkamp</v>
      </c>
      <c r="W384" s="18"/>
      <c r="X384" s="20">
        <f t="shared" ref="X384:X405" si="237">D384</f>
        <v>0.499</v>
      </c>
      <c r="Y384" s="10">
        <f t="shared" ref="Y384:Y405" si="238">IF(T384&gt;0,R384/S384,D384)</f>
        <v>0.76190476190476186</v>
      </c>
      <c r="AA384" t="str">
        <f t="shared" si="225"/>
        <v>Libre</v>
      </c>
      <c r="AB384" t="str">
        <f t="shared" si="226"/>
        <v>Viersprong</v>
      </c>
      <c r="AF384" s="22">
        <f t="shared" ref="AF384:AF405" si="239">IF(Y384&gt;X384,1,0)</f>
        <v>1</v>
      </c>
      <c r="AG384" s="22">
        <f t="shared" ref="AG384:AG405" si="240">IF(Y384&lt;X384,1,0)</f>
        <v>0</v>
      </c>
      <c r="AH384" s="22">
        <f t="shared" ref="AH384:AH405" si="241">IF(X384=Y384,1,0)</f>
        <v>0</v>
      </c>
      <c r="AI384">
        <f>VLOOKUP(Y384,'Moy libre'!$B$5:$E$52,3)</f>
        <v>25</v>
      </c>
      <c r="AJ384">
        <f>VLOOKUP(Y384,'Moy libre'!$H$5:$K$52,3)</f>
        <v>22</v>
      </c>
      <c r="AK384">
        <f>VLOOKUP(Y384,'Moy libre'!$N$5:$Q$52,3)</f>
        <v>22</v>
      </c>
      <c r="AL384">
        <f>VLOOKUP(Y384,'Moy libre'!$T$5:$W$52,3)</f>
        <v>22</v>
      </c>
      <c r="AM384">
        <f>VLOOKUP(Y384,'Moy libre'!$Z$5:$AC$52,3)</f>
        <v>22</v>
      </c>
    </row>
    <row r="385" spans="1:39" x14ac:dyDescent="0.25">
      <c r="A385" s="3">
        <v>6670</v>
      </c>
      <c r="B385" s="2" t="s">
        <v>314</v>
      </c>
      <c r="C385" s="1"/>
      <c r="D385" s="1">
        <v>0.497</v>
      </c>
      <c r="E385" s="1" t="s">
        <v>38</v>
      </c>
      <c r="F385" s="1">
        <v>15</v>
      </c>
      <c r="G385" s="9">
        <v>0.58799999999999997</v>
      </c>
      <c r="H385" s="9">
        <v>0.58799999999999997</v>
      </c>
      <c r="I385" s="1">
        <v>0.61399999999999999</v>
      </c>
      <c r="J385" s="1">
        <v>0.61399999999999999</v>
      </c>
      <c r="K385" s="1">
        <v>19</v>
      </c>
      <c r="L385" s="1">
        <v>147</v>
      </c>
      <c r="M385" s="1">
        <v>250</v>
      </c>
      <c r="N385" s="1">
        <v>9</v>
      </c>
      <c r="O385" s="1">
        <v>84</v>
      </c>
      <c r="P385" s="1">
        <v>126</v>
      </c>
      <c r="Q385" s="1">
        <v>6</v>
      </c>
      <c r="R385" s="1">
        <v>231</v>
      </c>
      <c r="S385" s="1">
        <v>376</v>
      </c>
      <c r="T385" s="1">
        <v>15</v>
      </c>
      <c r="U385" s="1">
        <f t="shared" si="222"/>
        <v>6670</v>
      </c>
      <c r="V385" s="1" t="str">
        <f t="shared" si="223"/>
        <v>Bennie Tinneveld</v>
      </c>
      <c r="W385" s="18"/>
      <c r="X385" s="20">
        <f t="shared" si="237"/>
        <v>0.497</v>
      </c>
      <c r="Y385" s="10">
        <f t="shared" si="238"/>
        <v>0.61436170212765961</v>
      </c>
      <c r="AA385" t="str">
        <f t="shared" si="225"/>
        <v>Libre</v>
      </c>
      <c r="AB385" t="str">
        <f t="shared" si="226"/>
        <v>Viersprong</v>
      </c>
      <c r="AF385" s="22">
        <f t="shared" si="239"/>
        <v>1</v>
      </c>
      <c r="AG385" s="22">
        <f t="shared" si="240"/>
        <v>0</v>
      </c>
      <c r="AH385" s="22">
        <f t="shared" si="241"/>
        <v>0</v>
      </c>
      <c r="AI385">
        <f>VLOOKUP(Y385,'Moy libre'!$B$5:$E$52,3)</f>
        <v>25</v>
      </c>
      <c r="AJ385">
        <f>VLOOKUP(Y385,'Moy libre'!$H$5:$K$52,3)</f>
        <v>20</v>
      </c>
      <c r="AK385">
        <f>VLOOKUP(Y385,'Moy libre'!$N$5:$Q$52,3)</f>
        <v>19</v>
      </c>
      <c r="AL385">
        <f>VLOOKUP(Y385,'Moy libre'!$T$5:$W$52,3)</f>
        <v>19</v>
      </c>
      <c r="AM385">
        <f>VLOOKUP(Y385,'Moy libre'!$Z$5:$AC$52,3)</f>
        <v>19</v>
      </c>
    </row>
    <row r="386" spans="1:39" x14ac:dyDescent="0.25">
      <c r="A386" s="3">
        <v>6669</v>
      </c>
      <c r="B386" s="2" t="s">
        <v>315</v>
      </c>
      <c r="C386" s="1"/>
      <c r="D386" s="1">
        <v>0.498</v>
      </c>
      <c r="E386" s="1" t="s">
        <v>38</v>
      </c>
      <c r="F386" s="1">
        <v>15</v>
      </c>
      <c r="G386" s="9">
        <v>0.63800000000000001</v>
      </c>
      <c r="H386" s="9">
        <v>0.75900000000000001</v>
      </c>
      <c r="I386" s="1">
        <v>0.76300000000000001</v>
      </c>
      <c r="J386" s="1">
        <v>0.76300000000000001</v>
      </c>
      <c r="K386" s="1">
        <v>22</v>
      </c>
      <c r="L386" s="1">
        <v>174</v>
      </c>
      <c r="M386" s="1">
        <v>229</v>
      </c>
      <c r="N386" s="1">
        <v>9</v>
      </c>
      <c r="O386" s="1">
        <v>159</v>
      </c>
      <c r="P386" s="1">
        <v>207</v>
      </c>
      <c r="Q386" s="1">
        <v>8</v>
      </c>
      <c r="R386" s="1">
        <v>333</v>
      </c>
      <c r="S386" s="1">
        <v>436</v>
      </c>
      <c r="T386" s="1">
        <v>17</v>
      </c>
      <c r="U386" s="1">
        <f t="shared" si="222"/>
        <v>6669</v>
      </c>
      <c r="V386" s="1" t="str">
        <f t="shared" si="223"/>
        <v>Jan Berendsen</v>
      </c>
      <c r="W386" s="18"/>
      <c r="X386" s="20">
        <f t="shared" si="237"/>
        <v>0.498</v>
      </c>
      <c r="Y386" s="10">
        <f t="shared" si="238"/>
        <v>0.76376146788990829</v>
      </c>
      <c r="AA386" t="str">
        <f t="shared" si="225"/>
        <v>Libre</v>
      </c>
      <c r="AB386" t="str">
        <f t="shared" si="226"/>
        <v>Viersprong</v>
      </c>
      <c r="AF386" s="22">
        <f t="shared" si="239"/>
        <v>1</v>
      </c>
      <c r="AG386" s="22">
        <f t="shared" si="240"/>
        <v>0</v>
      </c>
      <c r="AH386" s="22">
        <f t="shared" si="241"/>
        <v>0</v>
      </c>
      <c r="AI386">
        <f>VLOOKUP(Y386,'Moy libre'!$B$5:$E$52,3)</f>
        <v>25</v>
      </c>
      <c r="AJ386">
        <f>VLOOKUP(Y386,'Moy libre'!$H$5:$K$52,3)</f>
        <v>22</v>
      </c>
      <c r="AK386">
        <f>VLOOKUP(Y386,'Moy libre'!$N$5:$Q$52,3)</f>
        <v>22</v>
      </c>
      <c r="AL386">
        <f>VLOOKUP(Y386,'Moy libre'!$T$5:$W$52,3)</f>
        <v>22</v>
      </c>
      <c r="AM386">
        <f>VLOOKUP(Y386,'Moy libre'!$Z$5:$AC$52,3)</f>
        <v>22</v>
      </c>
    </row>
    <row r="387" spans="1:39" x14ac:dyDescent="0.25">
      <c r="A387" s="3">
        <v>6668</v>
      </c>
      <c r="B387" s="2" t="s">
        <v>316</v>
      </c>
      <c r="C387" s="1"/>
      <c r="D387" s="1">
        <v>0.499</v>
      </c>
      <c r="E387" s="1" t="s">
        <v>38</v>
      </c>
      <c r="F387" s="1">
        <v>15</v>
      </c>
      <c r="G387" s="9">
        <v>0.71</v>
      </c>
      <c r="H387" s="9">
        <v>0.94</v>
      </c>
      <c r="I387" s="1">
        <v>0.96499999999999997</v>
      </c>
      <c r="J387" s="1">
        <v>0.96499999999999997</v>
      </c>
      <c r="K387" s="1">
        <v>28</v>
      </c>
      <c r="L387" s="1">
        <v>221</v>
      </c>
      <c r="M387" s="1">
        <v>235</v>
      </c>
      <c r="N387" s="1">
        <v>9</v>
      </c>
      <c r="O387" s="1">
        <v>282</v>
      </c>
      <c r="P387" s="1">
        <v>286</v>
      </c>
      <c r="Q387" s="1">
        <v>9</v>
      </c>
      <c r="R387" s="1">
        <v>503</v>
      </c>
      <c r="S387" s="1">
        <v>521</v>
      </c>
      <c r="T387" s="1">
        <v>18</v>
      </c>
      <c r="U387" s="1">
        <f t="shared" si="222"/>
        <v>6668</v>
      </c>
      <c r="V387" s="1" t="str">
        <f t="shared" si="223"/>
        <v>Bennie Berendsen</v>
      </c>
      <c r="W387" s="18"/>
      <c r="X387" s="20">
        <f t="shared" si="237"/>
        <v>0.499</v>
      </c>
      <c r="Y387" s="10">
        <f t="shared" si="238"/>
        <v>0.96545105566218814</v>
      </c>
      <c r="AA387" t="str">
        <f t="shared" si="225"/>
        <v>Libre</v>
      </c>
      <c r="AB387" t="str">
        <f t="shared" si="226"/>
        <v>Viersprong</v>
      </c>
      <c r="AF387" s="22">
        <f t="shared" si="239"/>
        <v>1</v>
      </c>
      <c r="AG387" s="22">
        <f t="shared" si="240"/>
        <v>0</v>
      </c>
      <c r="AH387" s="22">
        <f t="shared" si="241"/>
        <v>0</v>
      </c>
      <c r="AI387">
        <f>VLOOKUP(Y387,'Moy libre'!$B$5:$E$52,3)</f>
        <v>28</v>
      </c>
      <c r="AJ387">
        <f>VLOOKUP(Y387,'Moy libre'!$H$5:$K$52,3)</f>
        <v>28</v>
      </c>
      <c r="AK387">
        <f>VLOOKUP(Y387,'Moy libre'!$N$5:$Q$52,3)</f>
        <v>28</v>
      </c>
      <c r="AL387">
        <f>VLOOKUP(Y387,'Moy libre'!$T$5:$W$52,3)</f>
        <v>28</v>
      </c>
      <c r="AM387">
        <f>VLOOKUP(Y387,'Moy libre'!$Z$5:$AC$52,3)</f>
        <v>28</v>
      </c>
    </row>
    <row r="388" spans="1:39" x14ac:dyDescent="0.25">
      <c r="A388" s="3">
        <v>6666</v>
      </c>
      <c r="B388" s="2" t="s">
        <v>317</v>
      </c>
      <c r="C388" s="1"/>
      <c r="D388" s="1">
        <v>1</v>
      </c>
      <c r="E388" s="1" t="s">
        <v>38</v>
      </c>
      <c r="F388" s="1">
        <v>32</v>
      </c>
      <c r="G388" s="1">
        <v>1.127</v>
      </c>
      <c r="H388" s="9">
        <v>0</v>
      </c>
      <c r="I388" s="9">
        <v>0</v>
      </c>
      <c r="J388" s="1">
        <v>1.127</v>
      </c>
      <c r="K388" s="1">
        <v>35</v>
      </c>
      <c r="L388" s="1">
        <v>0</v>
      </c>
      <c r="M388" s="1">
        <v>0</v>
      </c>
      <c r="N388" s="1">
        <v>0</v>
      </c>
      <c r="O388" s="1">
        <v>62</v>
      </c>
      <c r="P388" s="1">
        <v>55</v>
      </c>
      <c r="Q388" s="1">
        <v>2</v>
      </c>
      <c r="R388" s="1">
        <v>62</v>
      </c>
      <c r="S388" s="1">
        <v>55</v>
      </c>
      <c r="T388" s="1">
        <v>2</v>
      </c>
      <c r="U388" s="1">
        <f t="shared" si="222"/>
        <v>6666</v>
      </c>
      <c r="V388" s="1" t="str">
        <f t="shared" si="223"/>
        <v>Michel Mennings</v>
      </c>
      <c r="W388" s="18"/>
      <c r="X388" s="20">
        <f t="shared" si="237"/>
        <v>1</v>
      </c>
      <c r="Y388" s="10">
        <f t="shared" si="238"/>
        <v>1.1272727272727272</v>
      </c>
      <c r="AA388" t="str">
        <f t="shared" si="225"/>
        <v>Libre</v>
      </c>
      <c r="AB388" t="str">
        <f t="shared" si="226"/>
        <v>Viersprong</v>
      </c>
      <c r="AF388" s="22">
        <f t="shared" si="239"/>
        <v>1</v>
      </c>
      <c r="AG388" s="22">
        <f t="shared" si="240"/>
        <v>0</v>
      </c>
      <c r="AH388" s="22">
        <f t="shared" si="241"/>
        <v>0</v>
      </c>
      <c r="AI388">
        <f>VLOOKUP(Y388,'Moy libre'!$B$5:$E$52,3)</f>
        <v>35</v>
      </c>
      <c r="AJ388">
        <f>VLOOKUP(Y388,'Moy libre'!$H$5:$K$52,3)</f>
        <v>35</v>
      </c>
      <c r="AK388">
        <f>VLOOKUP(Y388,'Moy libre'!$N$5:$Q$52,3)</f>
        <v>35</v>
      </c>
      <c r="AL388">
        <f>VLOOKUP(Y388,'Moy libre'!$T$5:$W$52,3)</f>
        <v>35</v>
      </c>
      <c r="AM388">
        <f>VLOOKUP(Y388,'Moy libre'!$Z$5:$AC$52,3)</f>
        <v>35</v>
      </c>
    </row>
    <row r="389" spans="1:39" x14ac:dyDescent="0.25">
      <c r="A389" s="3">
        <v>6665</v>
      </c>
      <c r="B389" s="2" t="s">
        <v>318</v>
      </c>
      <c r="C389" s="1"/>
      <c r="D389" s="1">
        <v>0.5</v>
      </c>
      <c r="E389" s="1" t="s">
        <v>38</v>
      </c>
      <c r="F389" s="1">
        <v>18</v>
      </c>
      <c r="G389" s="1">
        <v>0.52900000000000003</v>
      </c>
      <c r="H389" s="9">
        <v>0.50600000000000001</v>
      </c>
      <c r="I389" s="9">
        <v>0.52100000000000002</v>
      </c>
      <c r="J389" s="1">
        <v>0.52900000000000003</v>
      </c>
      <c r="K389" s="1">
        <v>18</v>
      </c>
      <c r="L389" s="1">
        <v>74</v>
      </c>
      <c r="M389" s="1">
        <v>146</v>
      </c>
      <c r="N389" s="1">
        <v>5</v>
      </c>
      <c r="O389" s="1">
        <v>36</v>
      </c>
      <c r="P389" s="1">
        <v>65</v>
      </c>
      <c r="Q389" s="1">
        <v>2</v>
      </c>
      <c r="R389" s="1">
        <v>110</v>
      </c>
      <c r="S389" s="1">
        <v>211</v>
      </c>
      <c r="T389" s="1">
        <v>7</v>
      </c>
      <c r="U389" s="1">
        <f t="shared" si="222"/>
        <v>6665</v>
      </c>
      <c r="V389" s="1" t="str">
        <f t="shared" si="223"/>
        <v>Gerrie Evers</v>
      </c>
      <c r="W389" s="18"/>
      <c r="X389" s="20">
        <f t="shared" si="237"/>
        <v>0.5</v>
      </c>
      <c r="Y389" s="10">
        <f t="shared" si="238"/>
        <v>0.52132701421800953</v>
      </c>
      <c r="AA389" t="str">
        <f t="shared" si="225"/>
        <v>Libre</v>
      </c>
      <c r="AB389" t="str">
        <f t="shared" si="226"/>
        <v>Viersprong</v>
      </c>
      <c r="AF389" s="22">
        <f t="shared" si="239"/>
        <v>1</v>
      </c>
      <c r="AG389" s="22">
        <f t="shared" si="240"/>
        <v>0</v>
      </c>
      <c r="AH389" s="22">
        <f t="shared" si="241"/>
        <v>0</v>
      </c>
      <c r="AI389">
        <f>VLOOKUP(Y389,'Moy libre'!$B$5:$E$52,3)</f>
        <v>25</v>
      </c>
      <c r="AJ389">
        <f>VLOOKUP(Y389,'Moy libre'!$H$5:$K$52,3)</f>
        <v>20</v>
      </c>
      <c r="AK389">
        <f>VLOOKUP(Y389,'Moy libre'!$N$5:$Q$52,3)</f>
        <v>18</v>
      </c>
      <c r="AL389">
        <f>VLOOKUP(Y389,'Moy libre'!$T$5:$W$52,3)</f>
        <v>16</v>
      </c>
      <c r="AM389">
        <f>VLOOKUP(Y389,'Moy libre'!$Z$5:$AC$52,3)</f>
        <v>16</v>
      </c>
    </row>
    <row r="390" spans="1:39" x14ac:dyDescent="0.25">
      <c r="A390" s="3">
        <v>6617</v>
      </c>
      <c r="B390" s="2" t="s">
        <v>319</v>
      </c>
      <c r="C390" s="1"/>
      <c r="D390" s="1">
        <v>0.7</v>
      </c>
      <c r="E390" s="1" t="s">
        <v>38</v>
      </c>
      <c r="F390" s="1">
        <v>22</v>
      </c>
      <c r="G390" s="9">
        <v>0.35399999999999998</v>
      </c>
      <c r="H390" s="9">
        <v>0.433</v>
      </c>
      <c r="I390" s="1">
        <v>0.44500000000000001</v>
      </c>
      <c r="J390" s="1">
        <v>0.44500000000000001</v>
      </c>
      <c r="K390" s="1">
        <v>20</v>
      </c>
      <c r="L390" s="1">
        <v>105</v>
      </c>
      <c r="M390" s="1">
        <v>242</v>
      </c>
      <c r="N390" s="1">
        <v>9</v>
      </c>
      <c r="O390" s="1">
        <v>93</v>
      </c>
      <c r="P390" s="1">
        <v>202</v>
      </c>
      <c r="Q390" s="1">
        <v>8</v>
      </c>
      <c r="R390" s="1">
        <v>198</v>
      </c>
      <c r="S390" s="1">
        <v>444</v>
      </c>
      <c r="T390" s="1">
        <v>17</v>
      </c>
      <c r="U390" s="1">
        <f t="shared" si="222"/>
        <v>6617</v>
      </c>
      <c r="V390" s="1" t="str">
        <f t="shared" si="223"/>
        <v>Dennis Witjes</v>
      </c>
      <c r="W390" s="18"/>
      <c r="X390" s="20">
        <f t="shared" si="237"/>
        <v>0.7</v>
      </c>
      <c r="Y390" s="10">
        <f t="shared" si="238"/>
        <v>0.44594594594594594</v>
      </c>
      <c r="AA390" t="str">
        <f t="shared" si="225"/>
        <v>Libre</v>
      </c>
      <c r="AB390" t="str">
        <f t="shared" si="226"/>
        <v>Viersprong</v>
      </c>
      <c r="AF390" s="22">
        <f t="shared" si="239"/>
        <v>0</v>
      </c>
      <c r="AG390" s="22">
        <f t="shared" si="240"/>
        <v>1</v>
      </c>
      <c r="AH390" s="22">
        <f t="shared" si="241"/>
        <v>0</v>
      </c>
      <c r="AI390">
        <f>VLOOKUP(Y390,'Moy libre'!$B$5:$E$52,3)</f>
        <v>25</v>
      </c>
      <c r="AJ390">
        <f>VLOOKUP(Y390,'Moy libre'!$H$5:$K$52,3)</f>
        <v>20</v>
      </c>
      <c r="AK390">
        <f>VLOOKUP(Y390,'Moy libre'!$N$5:$Q$52,3)</f>
        <v>18</v>
      </c>
      <c r="AL390">
        <f>VLOOKUP(Y390,'Moy libre'!$T$5:$W$52,3)</f>
        <v>15</v>
      </c>
      <c r="AM390">
        <f>VLOOKUP(Y390,'Moy libre'!$Z$5:$AC$52,3)</f>
        <v>15</v>
      </c>
    </row>
    <row r="391" spans="1:39" x14ac:dyDescent="0.25">
      <c r="A391" s="3">
        <v>6567</v>
      </c>
      <c r="B391" s="2" t="s">
        <v>320</v>
      </c>
      <c r="C391" s="1"/>
      <c r="D391" s="1">
        <v>0.75900000000000001</v>
      </c>
      <c r="E391" s="1" t="s">
        <v>38</v>
      </c>
      <c r="F391" s="1">
        <v>22</v>
      </c>
      <c r="G391" s="9">
        <v>0.74399999999999999</v>
      </c>
      <c r="H391" s="1">
        <v>0.77600000000000002</v>
      </c>
      <c r="I391" s="9">
        <v>0.755</v>
      </c>
      <c r="J391" s="1">
        <v>0.77600000000000002</v>
      </c>
      <c r="K391" s="1">
        <v>22</v>
      </c>
      <c r="L391" s="1">
        <v>125</v>
      </c>
      <c r="M391" s="1">
        <v>161</v>
      </c>
      <c r="N391" s="1">
        <v>7</v>
      </c>
      <c r="O391" s="1">
        <v>131</v>
      </c>
      <c r="P391" s="1">
        <v>178</v>
      </c>
      <c r="Q391" s="1">
        <v>7</v>
      </c>
      <c r="R391" s="1">
        <v>256</v>
      </c>
      <c r="S391" s="1">
        <v>339</v>
      </c>
      <c r="T391" s="1">
        <v>14</v>
      </c>
      <c r="U391" s="1">
        <f t="shared" si="222"/>
        <v>6567</v>
      </c>
      <c r="V391" s="1" t="str">
        <f t="shared" si="223"/>
        <v>Harold Straatsma</v>
      </c>
      <c r="W391" s="18"/>
      <c r="X391" s="20">
        <f t="shared" si="237"/>
        <v>0.75900000000000001</v>
      </c>
      <c r="Y391" s="10">
        <f t="shared" si="238"/>
        <v>0.75516224188790559</v>
      </c>
      <c r="AA391" t="str">
        <f t="shared" si="225"/>
        <v>Libre</v>
      </c>
      <c r="AB391" t="str">
        <f t="shared" si="226"/>
        <v>Viersprong</v>
      </c>
      <c r="AF391" s="22">
        <f t="shared" si="239"/>
        <v>0</v>
      </c>
      <c r="AG391" s="22">
        <f t="shared" si="240"/>
        <v>1</v>
      </c>
      <c r="AH391" s="22">
        <f t="shared" si="241"/>
        <v>0</v>
      </c>
      <c r="AI391">
        <f>VLOOKUP(Y391,'Moy libre'!$B$5:$E$52,3)</f>
        <v>25</v>
      </c>
      <c r="AJ391">
        <f>VLOOKUP(Y391,'Moy libre'!$H$5:$K$52,3)</f>
        <v>22</v>
      </c>
      <c r="AK391">
        <f>VLOOKUP(Y391,'Moy libre'!$N$5:$Q$52,3)</f>
        <v>22</v>
      </c>
      <c r="AL391">
        <f>VLOOKUP(Y391,'Moy libre'!$T$5:$W$52,3)</f>
        <v>22</v>
      </c>
      <c r="AM391">
        <f>VLOOKUP(Y391,'Moy libre'!$Z$5:$AC$52,3)</f>
        <v>22</v>
      </c>
    </row>
    <row r="392" spans="1:39" x14ac:dyDescent="0.25">
      <c r="A392" s="3">
        <v>6476</v>
      </c>
      <c r="B392" s="2" t="s">
        <v>307</v>
      </c>
      <c r="C392" s="1"/>
      <c r="D392" s="1">
        <v>1.2549999999999999</v>
      </c>
      <c r="E392" s="1" t="s">
        <v>38</v>
      </c>
      <c r="F392" s="1">
        <v>38</v>
      </c>
      <c r="G392" s="9">
        <v>1.1379999999999999</v>
      </c>
      <c r="H392" s="1">
        <v>1.232</v>
      </c>
      <c r="I392" s="9">
        <v>1.1950000000000001</v>
      </c>
      <c r="J392" s="1">
        <v>1.232</v>
      </c>
      <c r="K392" s="1">
        <v>38</v>
      </c>
      <c r="L392" s="1">
        <v>297</v>
      </c>
      <c r="M392" s="1">
        <v>241</v>
      </c>
      <c r="N392" s="1">
        <v>9</v>
      </c>
      <c r="O392" s="1">
        <v>173</v>
      </c>
      <c r="P392" s="1">
        <v>152</v>
      </c>
      <c r="Q392" s="1">
        <v>5</v>
      </c>
      <c r="R392" s="1">
        <v>470</v>
      </c>
      <c r="S392" s="1">
        <v>393</v>
      </c>
      <c r="T392" s="1">
        <v>14</v>
      </c>
      <c r="U392" s="1">
        <f t="shared" si="222"/>
        <v>6476</v>
      </c>
      <c r="V392" s="1" t="str">
        <f t="shared" si="223"/>
        <v>Tom Menting</v>
      </c>
      <c r="W392" s="18"/>
      <c r="X392" s="20">
        <f t="shared" si="237"/>
        <v>1.2549999999999999</v>
      </c>
      <c r="Y392" s="10">
        <f t="shared" si="238"/>
        <v>1.1959287531806615</v>
      </c>
      <c r="AA392" t="str">
        <f t="shared" si="225"/>
        <v>Libre</v>
      </c>
      <c r="AB392" t="str">
        <f t="shared" si="226"/>
        <v>Viersprong</v>
      </c>
      <c r="AF392" s="22">
        <f t="shared" si="239"/>
        <v>0</v>
      </c>
      <c r="AG392" s="22">
        <f t="shared" si="240"/>
        <v>1</v>
      </c>
      <c r="AH392" s="22">
        <f t="shared" si="241"/>
        <v>0</v>
      </c>
      <c r="AI392">
        <f>VLOOKUP(Y392,'Moy libre'!$B$5:$E$52,3)</f>
        <v>35</v>
      </c>
      <c r="AJ392">
        <f>VLOOKUP(Y392,'Moy libre'!$H$5:$K$52,3)</f>
        <v>35</v>
      </c>
      <c r="AK392">
        <f>VLOOKUP(Y392,'Moy libre'!$N$5:$Q$52,3)</f>
        <v>35</v>
      </c>
      <c r="AL392">
        <f>VLOOKUP(Y392,'Moy libre'!$T$5:$W$52,3)</f>
        <v>35</v>
      </c>
      <c r="AM392">
        <f>VLOOKUP(Y392,'Moy libre'!$Z$5:$AC$52,3)</f>
        <v>35</v>
      </c>
    </row>
    <row r="393" spans="1:39" x14ac:dyDescent="0.25">
      <c r="A393" s="3">
        <v>6366</v>
      </c>
      <c r="B393" s="2" t="s">
        <v>321</v>
      </c>
      <c r="C393" s="1"/>
      <c r="D393" s="1">
        <v>1.3839999999999999</v>
      </c>
      <c r="E393" s="1" t="s">
        <v>38</v>
      </c>
      <c r="F393" s="1">
        <v>41</v>
      </c>
      <c r="G393" s="9">
        <v>1.149</v>
      </c>
      <c r="H393" s="1">
        <v>1.355</v>
      </c>
      <c r="I393" s="9">
        <v>1.234</v>
      </c>
      <c r="J393" s="1">
        <v>1.355</v>
      </c>
      <c r="K393" s="1">
        <v>41</v>
      </c>
      <c r="L393" s="1">
        <v>366</v>
      </c>
      <c r="M393" s="1">
        <v>270</v>
      </c>
      <c r="N393" s="1">
        <v>10</v>
      </c>
      <c r="O393" s="1">
        <v>218</v>
      </c>
      <c r="P393" s="1">
        <v>203</v>
      </c>
      <c r="Q393" s="1">
        <v>6</v>
      </c>
      <c r="R393" s="1">
        <v>584</v>
      </c>
      <c r="S393" s="1">
        <v>473</v>
      </c>
      <c r="T393" s="1">
        <v>16</v>
      </c>
      <c r="U393" s="1">
        <f t="shared" si="222"/>
        <v>6366</v>
      </c>
      <c r="V393" s="1" t="str">
        <f t="shared" si="223"/>
        <v>Eddy ter Voert</v>
      </c>
      <c r="W393" s="18"/>
      <c r="X393" s="20">
        <f t="shared" si="237"/>
        <v>1.3839999999999999</v>
      </c>
      <c r="Y393" s="10">
        <f t="shared" si="238"/>
        <v>1.2346723044397463</v>
      </c>
      <c r="AA393" t="str">
        <f t="shared" si="225"/>
        <v>Libre</v>
      </c>
      <c r="AB393" t="str">
        <f t="shared" si="226"/>
        <v>Viersprong</v>
      </c>
      <c r="AF393" s="22">
        <f t="shared" si="239"/>
        <v>0</v>
      </c>
      <c r="AG393" s="22">
        <f t="shared" si="240"/>
        <v>1</v>
      </c>
      <c r="AH393" s="22">
        <f t="shared" si="241"/>
        <v>0</v>
      </c>
      <c r="AI393">
        <f>VLOOKUP(Y393,'Moy libre'!$B$5:$E$52,3)</f>
        <v>38</v>
      </c>
      <c r="AJ393">
        <f>VLOOKUP(Y393,'Moy libre'!$H$5:$K$52,3)</f>
        <v>38</v>
      </c>
      <c r="AK393">
        <f>VLOOKUP(Y393,'Moy libre'!$N$5:$Q$52,3)</f>
        <v>38</v>
      </c>
      <c r="AL393">
        <f>VLOOKUP(Y393,'Moy libre'!$T$5:$W$52,3)</f>
        <v>38</v>
      </c>
      <c r="AM393">
        <f>VLOOKUP(Y393,'Moy libre'!$Z$5:$AC$52,3)</f>
        <v>38</v>
      </c>
    </row>
    <row r="394" spans="1:39" x14ac:dyDescent="0.25">
      <c r="A394" s="3">
        <v>6354</v>
      </c>
      <c r="B394" s="2" t="s">
        <v>322</v>
      </c>
      <c r="C394" s="1"/>
      <c r="D394" s="1">
        <v>1.0489999999999999</v>
      </c>
      <c r="E394" s="1" t="s">
        <v>38</v>
      </c>
      <c r="F394" s="1">
        <v>32</v>
      </c>
      <c r="G394" s="9">
        <v>1.0529999999999999</v>
      </c>
      <c r="H394" s="1">
        <v>1.304</v>
      </c>
      <c r="I394" s="9">
        <v>1.2090000000000001</v>
      </c>
      <c r="J394" s="1">
        <v>1.304</v>
      </c>
      <c r="K394" s="1">
        <v>41</v>
      </c>
      <c r="L394" s="1">
        <v>390</v>
      </c>
      <c r="M394" s="1">
        <v>299</v>
      </c>
      <c r="N394" s="1">
        <v>13</v>
      </c>
      <c r="O394" s="1">
        <v>384</v>
      </c>
      <c r="P394" s="1">
        <v>341</v>
      </c>
      <c r="Q394" s="1">
        <v>11</v>
      </c>
      <c r="R394" s="1">
        <v>774</v>
      </c>
      <c r="S394" s="1">
        <v>640</v>
      </c>
      <c r="T394" s="1">
        <v>24</v>
      </c>
      <c r="U394" s="1">
        <f t="shared" si="222"/>
        <v>6354</v>
      </c>
      <c r="V394" s="1" t="str">
        <f t="shared" si="223"/>
        <v>Elroy Vastbinder</v>
      </c>
      <c r="W394" s="18"/>
      <c r="X394" s="20">
        <f t="shared" si="237"/>
        <v>1.0489999999999999</v>
      </c>
      <c r="Y394" s="10">
        <f t="shared" si="238"/>
        <v>1.2093750000000001</v>
      </c>
      <c r="AA394" t="str">
        <f t="shared" si="225"/>
        <v>Libre</v>
      </c>
      <c r="AB394" t="str">
        <f t="shared" si="226"/>
        <v>Viersprong</v>
      </c>
      <c r="AF394" s="22">
        <f t="shared" si="239"/>
        <v>1</v>
      </c>
      <c r="AG394" s="22">
        <f t="shared" si="240"/>
        <v>0</v>
      </c>
      <c r="AH394" s="22">
        <f t="shared" si="241"/>
        <v>0</v>
      </c>
      <c r="AI394">
        <f>VLOOKUP(Y394,'Moy libre'!$B$5:$E$52,3)</f>
        <v>38</v>
      </c>
      <c r="AJ394">
        <f>VLOOKUP(Y394,'Moy libre'!$H$5:$K$52,3)</f>
        <v>38</v>
      </c>
      <c r="AK394">
        <f>VLOOKUP(Y394,'Moy libre'!$N$5:$Q$52,3)</f>
        <v>38</v>
      </c>
      <c r="AL394">
        <f>VLOOKUP(Y394,'Moy libre'!$T$5:$W$52,3)</f>
        <v>38</v>
      </c>
      <c r="AM394">
        <f>VLOOKUP(Y394,'Moy libre'!$Z$5:$AC$52,3)</f>
        <v>38</v>
      </c>
    </row>
    <row r="395" spans="1:39" x14ac:dyDescent="0.25">
      <c r="A395" s="3">
        <v>6342</v>
      </c>
      <c r="B395" s="2" t="s">
        <v>323</v>
      </c>
      <c r="C395" s="1"/>
      <c r="D395" s="1">
        <v>1.085</v>
      </c>
      <c r="E395" s="1" t="s">
        <v>38</v>
      </c>
      <c r="F395" s="1">
        <v>32</v>
      </c>
      <c r="G395" s="9">
        <v>0</v>
      </c>
      <c r="H395" s="9">
        <v>0</v>
      </c>
      <c r="I395" s="9">
        <v>0</v>
      </c>
      <c r="J395" s="1">
        <v>0</v>
      </c>
      <c r="K395" s="1">
        <v>32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f t="shared" si="222"/>
        <v>6342</v>
      </c>
      <c r="V395" s="1" t="str">
        <f t="shared" si="223"/>
        <v>René Thuis</v>
      </c>
      <c r="W395" s="18"/>
      <c r="X395" s="20">
        <f t="shared" si="237"/>
        <v>1.085</v>
      </c>
      <c r="Y395" s="10">
        <f t="shared" si="238"/>
        <v>1.085</v>
      </c>
      <c r="AA395" t="str">
        <f t="shared" si="225"/>
        <v>Libre</v>
      </c>
      <c r="AB395" t="str">
        <f t="shared" si="226"/>
        <v>Viersprong</v>
      </c>
      <c r="AF395" s="22">
        <f t="shared" si="239"/>
        <v>0</v>
      </c>
      <c r="AG395" s="22">
        <f t="shared" si="240"/>
        <v>0</v>
      </c>
      <c r="AH395" s="22">
        <f t="shared" si="241"/>
        <v>1</v>
      </c>
      <c r="AI395">
        <f>VLOOKUP(Y395,'Moy libre'!$B$5:$E$52,3)</f>
        <v>32</v>
      </c>
      <c r="AJ395">
        <f>VLOOKUP(Y395,'Moy libre'!$H$5:$K$52,3)</f>
        <v>32</v>
      </c>
      <c r="AK395">
        <f>VLOOKUP(Y395,'Moy libre'!$N$5:$Q$52,3)</f>
        <v>32</v>
      </c>
      <c r="AL395">
        <f>VLOOKUP(Y395,'Moy libre'!$T$5:$W$52,3)</f>
        <v>32</v>
      </c>
      <c r="AM395">
        <f>VLOOKUP(Y395,'Moy libre'!$Z$5:$AC$52,3)</f>
        <v>32</v>
      </c>
    </row>
    <row r="396" spans="1:39" x14ac:dyDescent="0.25">
      <c r="A396" s="3">
        <v>6322</v>
      </c>
      <c r="B396" s="2" t="s">
        <v>324</v>
      </c>
      <c r="C396" s="1"/>
      <c r="D396" s="1">
        <v>0.65100000000000002</v>
      </c>
      <c r="E396" s="1" t="s">
        <v>38</v>
      </c>
      <c r="F396" s="1">
        <v>20</v>
      </c>
      <c r="G396" s="1">
        <v>0.71399999999999997</v>
      </c>
      <c r="H396" s="9">
        <v>0.61399999999999999</v>
      </c>
      <c r="I396" s="9">
        <v>0.65600000000000003</v>
      </c>
      <c r="J396" s="1">
        <v>0.71399999999999997</v>
      </c>
      <c r="K396" s="1">
        <v>22</v>
      </c>
      <c r="L396" s="1">
        <v>193</v>
      </c>
      <c r="M396" s="1">
        <v>314</v>
      </c>
      <c r="N396" s="1">
        <v>12</v>
      </c>
      <c r="O396" s="1">
        <v>163</v>
      </c>
      <c r="P396" s="1">
        <v>228</v>
      </c>
      <c r="Q396" s="1">
        <v>8</v>
      </c>
      <c r="R396" s="1">
        <v>356</v>
      </c>
      <c r="S396" s="1">
        <v>542</v>
      </c>
      <c r="T396" s="1">
        <v>20</v>
      </c>
      <c r="U396" s="1">
        <f t="shared" si="222"/>
        <v>6322</v>
      </c>
      <c r="V396" s="1" t="str">
        <f t="shared" si="223"/>
        <v>Jork Scheerder</v>
      </c>
      <c r="W396" s="18"/>
      <c r="X396" s="20">
        <f t="shared" si="237"/>
        <v>0.65100000000000002</v>
      </c>
      <c r="Y396" s="10">
        <f t="shared" si="238"/>
        <v>0.65682656826568264</v>
      </c>
      <c r="AA396" t="str">
        <f t="shared" si="225"/>
        <v>Libre</v>
      </c>
      <c r="AB396" t="str">
        <f t="shared" si="226"/>
        <v>Viersprong</v>
      </c>
      <c r="AF396" s="22">
        <f t="shared" si="239"/>
        <v>1</v>
      </c>
      <c r="AG396" s="22">
        <f t="shared" si="240"/>
        <v>0</v>
      </c>
      <c r="AH396" s="22">
        <f t="shared" si="241"/>
        <v>0</v>
      </c>
      <c r="AI396">
        <f>VLOOKUP(Y396,'Moy libre'!$B$5:$E$52,3)</f>
        <v>25</v>
      </c>
      <c r="AJ396">
        <f>VLOOKUP(Y396,'Moy libre'!$H$5:$K$52,3)</f>
        <v>20</v>
      </c>
      <c r="AK396">
        <f>VLOOKUP(Y396,'Moy libre'!$N$5:$Q$52,3)</f>
        <v>19</v>
      </c>
      <c r="AL396">
        <f>VLOOKUP(Y396,'Moy libre'!$T$5:$W$52,3)</f>
        <v>19</v>
      </c>
      <c r="AM396">
        <f>VLOOKUP(Y396,'Moy libre'!$Z$5:$AC$52,3)</f>
        <v>19</v>
      </c>
    </row>
    <row r="397" spans="1:39" x14ac:dyDescent="0.25">
      <c r="A397" s="3">
        <v>6306</v>
      </c>
      <c r="B397" s="2" t="s">
        <v>325</v>
      </c>
      <c r="C397" s="1"/>
      <c r="D397" s="1">
        <v>0.53200000000000003</v>
      </c>
      <c r="E397" s="1" t="s">
        <v>38</v>
      </c>
      <c r="F397" s="1">
        <v>18</v>
      </c>
      <c r="G397" s="9">
        <v>0.60199999999999998</v>
      </c>
      <c r="H397" s="1">
        <v>0.68500000000000005</v>
      </c>
      <c r="I397" s="9">
        <v>0.64800000000000002</v>
      </c>
      <c r="J397" s="1">
        <v>0.68500000000000005</v>
      </c>
      <c r="K397" s="1">
        <v>19</v>
      </c>
      <c r="L397" s="1">
        <v>122</v>
      </c>
      <c r="M397" s="1">
        <v>178</v>
      </c>
      <c r="N397" s="1">
        <v>7</v>
      </c>
      <c r="O397" s="1">
        <v>125</v>
      </c>
      <c r="P397" s="1">
        <v>203</v>
      </c>
      <c r="Q397" s="1">
        <v>7</v>
      </c>
      <c r="R397" s="1">
        <v>247</v>
      </c>
      <c r="S397" s="1">
        <v>381</v>
      </c>
      <c r="T397" s="1">
        <v>14</v>
      </c>
      <c r="U397" s="1">
        <f t="shared" si="222"/>
        <v>6306</v>
      </c>
      <c r="V397" s="1" t="str">
        <f t="shared" si="223"/>
        <v>Willy Reulink</v>
      </c>
      <c r="W397" s="18"/>
      <c r="X397" s="20">
        <f t="shared" si="237"/>
        <v>0.53200000000000003</v>
      </c>
      <c r="Y397" s="10">
        <f t="shared" si="238"/>
        <v>0.64829396325459321</v>
      </c>
      <c r="AA397" t="str">
        <f t="shared" si="225"/>
        <v>Libre</v>
      </c>
      <c r="AB397" t="str">
        <f t="shared" si="226"/>
        <v>Viersprong</v>
      </c>
      <c r="AF397" s="22">
        <f t="shared" si="239"/>
        <v>1</v>
      </c>
      <c r="AG397" s="22">
        <f t="shared" si="240"/>
        <v>0</v>
      </c>
      <c r="AH397" s="22">
        <f t="shared" si="241"/>
        <v>0</v>
      </c>
      <c r="AI397">
        <f>VLOOKUP(Y397,'Moy libre'!$B$5:$E$52,3)</f>
        <v>25</v>
      </c>
      <c r="AJ397">
        <f>VLOOKUP(Y397,'Moy libre'!$H$5:$K$52,3)</f>
        <v>20</v>
      </c>
      <c r="AK397">
        <f>VLOOKUP(Y397,'Moy libre'!$N$5:$Q$52,3)</f>
        <v>19</v>
      </c>
      <c r="AL397">
        <f>VLOOKUP(Y397,'Moy libre'!$T$5:$W$52,3)</f>
        <v>19</v>
      </c>
      <c r="AM397">
        <f>VLOOKUP(Y397,'Moy libre'!$Z$5:$AC$52,3)</f>
        <v>19</v>
      </c>
    </row>
    <row r="398" spans="1:39" x14ac:dyDescent="0.25">
      <c r="A398" s="3">
        <v>6270</v>
      </c>
      <c r="B398" s="2" t="s">
        <v>326</v>
      </c>
      <c r="C398" s="1"/>
      <c r="D398" s="1">
        <v>0.7</v>
      </c>
      <c r="E398" s="1" t="s">
        <v>38</v>
      </c>
      <c r="F398" s="1">
        <v>22</v>
      </c>
      <c r="G398" s="1">
        <v>1</v>
      </c>
      <c r="H398" s="9">
        <v>0</v>
      </c>
      <c r="I398" s="9">
        <v>0</v>
      </c>
      <c r="J398" s="1">
        <v>1</v>
      </c>
      <c r="K398" s="1">
        <v>32</v>
      </c>
      <c r="L398" s="1">
        <v>0</v>
      </c>
      <c r="M398" s="1">
        <v>0</v>
      </c>
      <c r="N398" s="1">
        <v>0</v>
      </c>
      <c r="O398" s="1">
        <v>22</v>
      </c>
      <c r="P398" s="1">
        <v>22</v>
      </c>
      <c r="Q398" s="1">
        <v>1</v>
      </c>
      <c r="R398" s="1">
        <v>22</v>
      </c>
      <c r="S398" s="1">
        <v>22</v>
      </c>
      <c r="T398" s="1">
        <v>1</v>
      </c>
      <c r="U398" s="1">
        <f t="shared" si="222"/>
        <v>6270</v>
      </c>
      <c r="V398" s="1" t="str">
        <f t="shared" si="223"/>
        <v>Tom Peters</v>
      </c>
      <c r="W398" s="18"/>
      <c r="X398" s="20">
        <f t="shared" si="237"/>
        <v>0.7</v>
      </c>
      <c r="Y398" s="10">
        <f t="shared" si="238"/>
        <v>1</v>
      </c>
      <c r="AA398" t="str">
        <f t="shared" si="225"/>
        <v>Libre</v>
      </c>
      <c r="AB398" t="str">
        <f t="shared" si="226"/>
        <v>Viersprong</v>
      </c>
      <c r="AF398" s="22">
        <f t="shared" si="239"/>
        <v>1</v>
      </c>
      <c r="AG398" s="22">
        <f t="shared" si="240"/>
        <v>0</v>
      </c>
      <c r="AH398" s="22">
        <f t="shared" si="241"/>
        <v>0</v>
      </c>
      <c r="AI398">
        <f>VLOOKUP(Y398,'Moy libre'!$B$5:$E$52,3)</f>
        <v>32</v>
      </c>
      <c r="AJ398">
        <f>VLOOKUP(Y398,'Moy libre'!$H$5:$K$52,3)</f>
        <v>32</v>
      </c>
      <c r="AK398">
        <f>VLOOKUP(Y398,'Moy libre'!$N$5:$Q$52,3)</f>
        <v>32</v>
      </c>
      <c r="AL398">
        <f>VLOOKUP(Y398,'Moy libre'!$T$5:$W$52,3)</f>
        <v>32</v>
      </c>
      <c r="AM398">
        <f>VLOOKUP(Y398,'Moy libre'!$Z$5:$AC$52,3)</f>
        <v>32</v>
      </c>
    </row>
    <row r="399" spans="1:39" x14ac:dyDescent="0.25">
      <c r="A399" s="3">
        <v>6252</v>
      </c>
      <c r="B399" s="2" t="s">
        <v>327</v>
      </c>
      <c r="C399" s="1"/>
      <c r="D399" s="1">
        <v>1.081</v>
      </c>
      <c r="E399" s="1" t="s">
        <v>38</v>
      </c>
      <c r="F399" s="1">
        <v>32</v>
      </c>
      <c r="G399" s="1">
        <v>0.90300000000000002</v>
      </c>
      <c r="H399" s="9">
        <v>0</v>
      </c>
      <c r="I399" s="1">
        <v>0.90300000000000002</v>
      </c>
      <c r="J399" s="1">
        <v>0.90300000000000002</v>
      </c>
      <c r="K399" s="1">
        <v>28</v>
      </c>
      <c r="L399" s="1">
        <v>114</v>
      </c>
      <c r="M399" s="1">
        <v>129</v>
      </c>
      <c r="N399" s="1">
        <v>4</v>
      </c>
      <c r="O399" s="1">
        <v>17</v>
      </c>
      <c r="P399" s="1">
        <v>16</v>
      </c>
      <c r="Q399" s="1">
        <v>1</v>
      </c>
      <c r="R399" s="1">
        <v>131</v>
      </c>
      <c r="S399" s="1">
        <v>145</v>
      </c>
      <c r="T399" s="1">
        <v>5</v>
      </c>
      <c r="U399" s="1">
        <f t="shared" si="222"/>
        <v>6252</v>
      </c>
      <c r="V399" s="1" t="str">
        <f t="shared" si="223"/>
        <v>Tim Middelhof</v>
      </c>
      <c r="W399" s="18"/>
      <c r="X399" s="20">
        <f t="shared" si="237"/>
        <v>1.081</v>
      </c>
      <c r="Y399" s="10">
        <f t="shared" si="238"/>
        <v>0.90344827586206899</v>
      </c>
      <c r="AA399" t="str">
        <f t="shared" si="225"/>
        <v>Libre</v>
      </c>
      <c r="AB399" t="str">
        <f t="shared" si="226"/>
        <v>Viersprong</v>
      </c>
      <c r="AF399" s="22">
        <f t="shared" si="239"/>
        <v>0</v>
      </c>
      <c r="AG399" s="22">
        <f t="shared" si="240"/>
        <v>1</v>
      </c>
      <c r="AH399" s="22">
        <f t="shared" si="241"/>
        <v>0</v>
      </c>
      <c r="AI399">
        <f>VLOOKUP(Y399,'Moy libre'!$B$5:$E$52,3)</f>
        <v>28</v>
      </c>
      <c r="AJ399">
        <f>VLOOKUP(Y399,'Moy libre'!$H$5:$K$52,3)</f>
        <v>28</v>
      </c>
      <c r="AK399">
        <f>VLOOKUP(Y399,'Moy libre'!$N$5:$Q$52,3)</f>
        <v>28</v>
      </c>
      <c r="AL399">
        <f>VLOOKUP(Y399,'Moy libre'!$T$5:$W$52,3)</f>
        <v>28</v>
      </c>
      <c r="AM399">
        <f>VLOOKUP(Y399,'Moy libre'!$Z$5:$AC$52,3)</f>
        <v>28</v>
      </c>
    </row>
    <row r="400" spans="1:39" x14ac:dyDescent="0.25">
      <c r="A400" s="3">
        <v>6195</v>
      </c>
      <c r="B400" s="2" t="s">
        <v>328</v>
      </c>
      <c r="C400" s="1"/>
      <c r="D400" s="1">
        <v>1.1599999999999999</v>
      </c>
      <c r="E400" s="1" t="s">
        <v>38</v>
      </c>
      <c r="F400" s="1">
        <v>35</v>
      </c>
      <c r="G400" s="1">
        <v>1.238</v>
      </c>
      <c r="H400" s="9">
        <v>1.1619999999999999</v>
      </c>
      <c r="I400" s="9">
        <v>1.1759999999999999</v>
      </c>
      <c r="J400" s="1">
        <v>1.238</v>
      </c>
      <c r="K400" s="1">
        <v>38</v>
      </c>
      <c r="L400" s="1">
        <v>364</v>
      </c>
      <c r="M400" s="1">
        <v>313</v>
      </c>
      <c r="N400" s="1">
        <v>12</v>
      </c>
      <c r="O400" s="1">
        <v>250</v>
      </c>
      <c r="P400" s="1">
        <v>209</v>
      </c>
      <c r="Q400" s="1">
        <v>8</v>
      </c>
      <c r="R400" s="1">
        <v>614</v>
      </c>
      <c r="S400" s="1">
        <v>522</v>
      </c>
      <c r="T400" s="1">
        <v>20</v>
      </c>
      <c r="U400" s="1">
        <f t="shared" si="222"/>
        <v>6195</v>
      </c>
      <c r="V400" s="1" t="str">
        <f t="shared" si="223"/>
        <v>Theo Jansen</v>
      </c>
      <c r="W400" s="18"/>
      <c r="X400" s="20">
        <f t="shared" si="237"/>
        <v>1.1599999999999999</v>
      </c>
      <c r="Y400" s="10">
        <f t="shared" si="238"/>
        <v>1.1762452107279693</v>
      </c>
      <c r="AA400" t="str">
        <f t="shared" si="225"/>
        <v>Libre</v>
      </c>
      <c r="AB400" t="str">
        <f t="shared" si="226"/>
        <v>Viersprong</v>
      </c>
      <c r="AF400" s="22">
        <f t="shared" si="239"/>
        <v>1</v>
      </c>
      <c r="AG400" s="22">
        <f t="shared" si="240"/>
        <v>0</v>
      </c>
      <c r="AH400" s="22">
        <f t="shared" si="241"/>
        <v>0</v>
      </c>
      <c r="AI400">
        <f>VLOOKUP(Y400,'Moy libre'!$B$5:$E$52,3)</f>
        <v>35</v>
      </c>
      <c r="AJ400">
        <f>VLOOKUP(Y400,'Moy libre'!$H$5:$K$52,3)</f>
        <v>35</v>
      </c>
      <c r="AK400">
        <f>VLOOKUP(Y400,'Moy libre'!$N$5:$Q$52,3)</f>
        <v>35</v>
      </c>
      <c r="AL400">
        <f>VLOOKUP(Y400,'Moy libre'!$T$5:$W$52,3)</f>
        <v>35</v>
      </c>
      <c r="AM400">
        <f>VLOOKUP(Y400,'Moy libre'!$Z$5:$AC$52,3)</f>
        <v>35</v>
      </c>
    </row>
    <row r="401" spans="1:56" x14ac:dyDescent="0.25">
      <c r="A401" s="3">
        <v>6084</v>
      </c>
      <c r="B401" s="2" t="s">
        <v>329</v>
      </c>
      <c r="C401" s="1"/>
      <c r="D401" s="1">
        <v>1.772</v>
      </c>
      <c r="E401" s="1" t="s">
        <v>38</v>
      </c>
      <c r="F401" s="1">
        <v>54</v>
      </c>
      <c r="G401" s="9">
        <v>1.5660000000000001</v>
      </c>
      <c r="H401" s="9">
        <v>1.556</v>
      </c>
      <c r="I401" s="1">
        <v>1.609</v>
      </c>
      <c r="J401" s="1">
        <v>1.609</v>
      </c>
      <c r="K401" s="1">
        <v>51</v>
      </c>
      <c r="L401" s="1">
        <v>316</v>
      </c>
      <c r="M401" s="1">
        <v>203</v>
      </c>
      <c r="N401" s="1">
        <v>7</v>
      </c>
      <c r="O401" s="1">
        <v>204</v>
      </c>
      <c r="P401" s="1">
        <v>120</v>
      </c>
      <c r="Q401" s="1">
        <v>4</v>
      </c>
      <c r="R401" s="1">
        <v>520</v>
      </c>
      <c r="S401" s="1">
        <v>323</v>
      </c>
      <c r="T401" s="1">
        <v>11</v>
      </c>
      <c r="U401" s="1">
        <f t="shared" si="222"/>
        <v>6084</v>
      </c>
      <c r="V401" s="1" t="str">
        <f t="shared" si="223"/>
        <v>Cees Duinmaijer</v>
      </c>
      <c r="W401" s="18"/>
      <c r="X401" s="20">
        <f t="shared" si="237"/>
        <v>1.772</v>
      </c>
      <c r="Y401" s="10">
        <f t="shared" si="238"/>
        <v>1.609907120743034</v>
      </c>
      <c r="AA401" t="str">
        <f t="shared" si="225"/>
        <v>Libre</v>
      </c>
      <c r="AB401" t="str">
        <f t="shared" si="226"/>
        <v>Viersprong</v>
      </c>
      <c r="AF401" s="22">
        <f t="shared" si="239"/>
        <v>0</v>
      </c>
      <c r="AG401" s="22">
        <f t="shared" si="240"/>
        <v>1</v>
      </c>
      <c r="AH401" s="22">
        <f t="shared" si="241"/>
        <v>0</v>
      </c>
      <c r="AI401">
        <f>VLOOKUP(Y401,'Moy libre'!$B$5:$E$52,3)</f>
        <v>51</v>
      </c>
      <c r="AJ401">
        <f>VLOOKUP(Y401,'Moy libre'!$H$5:$K$52,3)</f>
        <v>51</v>
      </c>
      <c r="AK401">
        <f>VLOOKUP(Y401,'Moy libre'!$N$5:$Q$52,3)</f>
        <v>51</v>
      </c>
      <c r="AL401">
        <f>VLOOKUP(Y401,'Moy libre'!$T$5:$W$52,3)</f>
        <v>51</v>
      </c>
      <c r="AM401">
        <f>VLOOKUP(Y401,'Moy libre'!$Z$5:$AC$52,3)</f>
        <v>51</v>
      </c>
    </row>
    <row r="402" spans="1:56" x14ac:dyDescent="0.25">
      <c r="A402" s="3">
        <v>6074</v>
      </c>
      <c r="B402" s="2" t="s">
        <v>330</v>
      </c>
      <c r="C402" s="1"/>
      <c r="D402" s="1">
        <v>0.8</v>
      </c>
      <c r="E402" s="1" t="s">
        <v>38</v>
      </c>
      <c r="F402" s="1">
        <v>25</v>
      </c>
      <c r="G402" s="9">
        <v>0</v>
      </c>
      <c r="H402" s="9">
        <v>0</v>
      </c>
      <c r="I402" s="9">
        <v>0</v>
      </c>
      <c r="J402" s="1">
        <v>0</v>
      </c>
      <c r="K402" s="1">
        <v>25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f t="shared" si="222"/>
        <v>6074</v>
      </c>
      <c r="V402" s="1" t="str">
        <f t="shared" si="223"/>
        <v>Rene Derksen</v>
      </c>
      <c r="W402" s="18"/>
      <c r="X402" s="20">
        <f t="shared" si="237"/>
        <v>0.8</v>
      </c>
      <c r="Y402" s="10">
        <f t="shared" si="238"/>
        <v>0.8</v>
      </c>
      <c r="AA402" t="str">
        <f t="shared" si="225"/>
        <v>Libre</v>
      </c>
      <c r="AB402" t="str">
        <f t="shared" si="226"/>
        <v>Viersprong</v>
      </c>
      <c r="AF402" s="22">
        <f t="shared" si="239"/>
        <v>0</v>
      </c>
      <c r="AG402" s="22">
        <f t="shared" si="240"/>
        <v>0</v>
      </c>
      <c r="AH402" s="22">
        <f t="shared" si="241"/>
        <v>1</v>
      </c>
      <c r="AI402">
        <f>VLOOKUP(Y402,'Moy libre'!$B$5:$E$52,3)</f>
        <v>25</v>
      </c>
      <c r="AJ402">
        <f>VLOOKUP(Y402,'Moy libre'!$H$5:$K$52,3)</f>
        <v>25</v>
      </c>
      <c r="AK402">
        <f>VLOOKUP(Y402,'Moy libre'!$N$5:$Q$52,3)</f>
        <v>25</v>
      </c>
      <c r="AL402">
        <f>VLOOKUP(Y402,'Moy libre'!$T$5:$W$52,3)</f>
        <v>25</v>
      </c>
      <c r="AM402">
        <f>VLOOKUP(Y402,'Moy libre'!$Z$5:$AC$52,3)</f>
        <v>25</v>
      </c>
    </row>
    <row r="403" spans="1:56" x14ac:dyDescent="0.25">
      <c r="A403" s="3">
        <v>6043</v>
      </c>
      <c r="B403" s="2" t="s">
        <v>331</v>
      </c>
      <c r="C403" s="1"/>
      <c r="D403" s="1">
        <v>0.749</v>
      </c>
      <c r="E403" s="1" t="s">
        <v>38</v>
      </c>
      <c r="F403" s="1">
        <v>22</v>
      </c>
      <c r="G403" s="9">
        <v>0.59199999999999997</v>
      </c>
      <c r="H403" s="9">
        <v>0.59099999999999997</v>
      </c>
      <c r="I403" s="1">
        <v>0.61799999999999999</v>
      </c>
      <c r="J403" s="1">
        <v>0.61799999999999999</v>
      </c>
      <c r="K403" s="1">
        <v>19</v>
      </c>
      <c r="L403" s="1">
        <v>87</v>
      </c>
      <c r="M403" s="1">
        <v>147</v>
      </c>
      <c r="N403" s="1">
        <v>5</v>
      </c>
      <c r="O403" s="1">
        <v>129</v>
      </c>
      <c r="P403" s="1">
        <v>202</v>
      </c>
      <c r="Q403" s="1">
        <v>7</v>
      </c>
      <c r="R403" s="1">
        <v>216</v>
      </c>
      <c r="S403" s="1">
        <v>349</v>
      </c>
      <c r="T403" s="1">
        <v>12</v>
      </c>
      <c r="U403" s="1">
        <f t="shared" si="222"/>
        <v>6043</v>
      </c>
      <c r="V403" s="1" t="str">
        <f t="shared" si="223"/>
        <v>Alex Bosch</v>
      </c>
      <c r="W403" s="18"/>
      <c r="X403" s="20">
        <f t="shared" si="237"/>
        <v>0.749</v>
      </c>
      <c r="Y403" s="10">
        <f t="shared" si="238"/>
        <v>0.61891117478510027</v>
      </c>
      <c r="AA403" t="str">
        <f t="shared" si="225"/>
        <v>Libre</v>
      </c>
      <c r="AB403" t="str">
        <f t="shared" si="226"/>
        <v>Viersprong</v>
      </c>
      <c r="AF403" s="22">
        <f t="shared" si="239"/>
        <v>0</v>
      </c>
      <c r="AG403" s="22">
        <f t="shared" si="240"/>
        <v>1</v>
      </c>
      <c r="AH403" s="22">
        <f t="shared" si="241"/>
        <v>0</v>
      </c>
      <c r="AI403">
        <f>VLOOKUP(Y403,'Moy libre'!$B$5:$E$52,3)</f>
        <v>25</v>
      </c>
      <c r="AJ403">
        <f>VLOOKUP(Y403,'Moy libre'!$H$5:$K$52,3)</f>
        <v>20</v>
      </c>
      <c r="AK403">
        <f>VLOOKUP(Y403,'Moy libre'!$N$5:$Q$52,3)</f>
        <v>19</v>
      </c>
      <c r="AL403">
        <f>VLOOKUP(Y403,'Moy libre'!$T$5:$W$52,3)</f>
        <v>19</v>
      </c>
      <c r="AM403">
        <f>VLOOKUP(Y403,'Moy libre'!$Z$5:$AC$52,3)</f>
        <v>19</v>
      </c>
    </row>
    <row r="404" spans="1:56" x14ac:dyDescent="0.25">
      <c r="A404" s="3">
        <v>6041</v>
      </c>
      <c r="B404" s="2" t="s">
        <v>332</v>
      </c>
      <c r="C404" s="1"/>
      <c r="D404" s="1">
        <v>1.7290000000000001</v>
      </c>
      <c r="E404" s="1" t="s">
        <v>38</v>
      </c>
      <c r="F404" s="1">
        <v>54</v>
      </c>
      <c r="G404" s="1">
        <v>1.66</v>
      </c>
      <c r="H404" s="9">
        <v>1.4670000000000001</v>
      </c>
      <c r="I404" s="9">
        <v>1.577</v>
      </c>
      <c r="J404" s="1">
        <v>1.66</v>
      </c>
      <c r="K404" s="1">
        <v>51</v>
      </c>
      <c r="L404" s="1">
        <v>245</v>
      </c>
      <c r="M404" s="1">
        <v>167</v>
      </c>
      <c r="N404" s="1">
        <v>5</v>
      </c>
      <c r="O404" s="1">
        <v>102</v>
      </c>
      <c r="P404" s="1">
        <v>53</v>
      </c>
      <c r="Q404" s="1">
        <v>2</v>
      </c>
      <c r="R404" s="1">
        <v>347</v>
      </c>
      <c r="S404" s="1">
        <v>220</v>
      </c>
      <c r="T404" s="1">
        <v>7</v>
      </c>
      <c r="U404" s="1">
        <f t="shared" si="222"/>
        <v>6041</v>
      </c>
      <c r="V404" s="1" t="str">
        <f t="shared" si="223"/>
        <v>Peter Boerboom</v>
      </c>
      <c r="W404" s="18"/>
      <c r="X404" s="20">
        <f t="shared" si="237"/>
        <v>1.7290000000000001</v>
      </c>
      <c r="Y404" s="10">
        <f t="shared" si="238"/>
        <v>1.5772727272727274</v>
      </c>
      <c r="AA404" t="str">
        <f t="shared" si="225"/>
        <v>Libre</v>
      </c>
      <c r="AB404" t="str">
        <f t="shared" si="226"/>
        <v>Viersprong</v>
      </c>
      <c r="AF404" s="22">
        <f t="shared" si="239"/>
        <v>0</v>
      </c>
      <c r="AG404" s="22">
        <f t="shared" si="240"/>
        <v>1</v>
      </c>
      <c r="AH404" s="22">
        <f t="shared" si="241"/>
        <v>0</v>
      </c>
      <c r="AI404">
        <f>VLOOKUP(Y404,'Moy libre'!$B$5:$E$52,3)</f>
        <v>48</v>
      </c>
      <c r="AJ404">
        <f>VLOOKUP(Y404,'Moy libre'!$H$5:$K$52,3)</f>
        <v>48</v>
      </c>
      <c r="AK404">
        <f>VLOOKUP(Y404,'Moy libre'!$N$5:$Q$52,3)</f>
        <v>48</v>
      </c>
      <c r="AL404">
        <f>VLOOKUP(Y404,'Moy libre'!$T$5:$W$52,3)</f>
        <v>48</v>
      </c>
      <c r="AM404">
        <f>VLOOKUP(Y404,'Moy libre'!$Z$5:$AC$52,3)</f>
        <v>48</v>
      </c>
    </row>
    <row r="405" spans="1:56" x14ac:dyDescent="0.25">
      <c r="A405" s="3">
        <v>6037</v>
      </c>
      <c r="B405" s="2" t="s">
        <v>333</v>
      </c>
      <c r="C405" s="1"/>
      <c r="D405" s="1">
        <v>1</v>
      </c>
      <c r="E405" s="1" t="s">
        <v>38</v>
      </c>
      <c r="F405" s="1">
        <v>32</v>
      </c>
      <c r="G405" s="9">
        <v>1.0640000000000001</v>
      </c>
      <c r="H405" s="9">
        <v>0</v>
      </c>
      <c r="I405" s="1">
        <v>1.1060000000000001</v>
      </c>
      <c r="J405" s="1">
        <v>1.1060000000000001</v>
      </c>
      <c r="K405" s="1">
        <v>35</v>
      </c>
      <c r="L405" s="1">
        <v>114</v>
      </c>
      <c r="M405" s="1">
        <v>103</v>
      </c>
      <c r="N405" s="1">
        <v>4</v>
      </c>
      <c r="O405" s="1">
        <v>0</v>
      </c>
      <c r="P405" s="1">
        <v>0</v>
      </c>
      <c r="Q405" s="1">
        <v>0</v>
      </c>
      <c r="R405" s="1">
        <v>114</v>
      </c>
      <c r="S405" s="1">
        <v>103</v>
      </c>
      <c r="T405" s="1">
        <v>4</v>
      </c>
      <c r="U405" s="1">
        <f t="shared" si="222"/>
        <v>6037</v>
      </c>
      <c r="V405" s="1" t="str">
        <f t="shared" si="223"/>
        <v>Maarten Berendsen</v>
      </c>
      <c r="W405" s="18"/>
      <c r="X405" s="20">
        <f t="shared" si="237"/>
        <v>1</v>
      </c>
      <c r="Y405" s="10">
        <f t="shared" si="238"/>
        <v>1.1067961165048543</v>
      </c>
      <c r="AA405" t="str">
        <f t="shared" si="225"/>
        <v>Libre</v>
      </c>
      <c r="AB405" t="str">
        <f t="shared" si="226"/>
        <v>Viersprong</v>
      </c>
      <c r="AF405" s="22">
        <f t="shared" si="239"/>
        <v>1</v>
      </c>
      <c r="AG405" s="22">
        <f t="shared" si="240"/>
        <v>0</v>
      </c>
      <c r="AH405" s="22">
        <f t="shared" si="241"/>
        <v>0</v>
      </c>
      <c r="AI405">
        <f>VLOOKUP(Y405,'Moy libre'!$B$5:$E$52,3)</f>
        <v>35</v>
      </c>
      <c r="AJ405">
        <f>VLOOKUP(Y405,'Moy libre'!$H$5:$K$52,3)</f>
        <v>35</v>
      </c>
      <c r="AK405">
        <f>VLOOKUP(Y405,'Moy libre'!$N$5:$Q$52,3)</f>
        <v>35</v>
      </c>
      <c r="AL405">
        <f>VLOOKUP(Y405,'Moy libre'!$T$5:$W$52,3)</f>
        <v>35</v>
      </c>
      <c r="AM405">
        <f>VLOOKUP(Y405,'Moy libre'!$Z$5:$AC$52,3)</f>
        <v>35</v>
      </c>
    </row>
    <row r="406" spans="1:56" x14ac:dyDescent="0.25">
      <c r="Y406"/>
    </row>
    <row r="407" spans="1:56" ht="21" x14ac:dyDescent="0.4">
      <c r="A407" s="8" t="s">
        <v>334</v>
      </c>
    </row>
    <row r="409" spans="1:56" x14ac:dyDescent="0.25">
      <c r="A409" s="2" t="s">
        <v>4</v>
      </c>
      <c r="B409" s="2" t="s">
        <v>5</v>
      </c>
      <c r="D409" s="1" t="s">
        <v>6</v>
      </c>
      <c r="E409" s="1" t="s">
        <v>7</v>
      </c>
      <c r="F409" s="1" t="s">
        <v>8</v>
      </c>
      <c r="G409" s="1" t="s">
        <v>9</v>
      </c>
      <c r="H409" s="1" t="s">
        <v>10</v>
      </c>
      <c r="I409" s="1" t="s">
        <v>11</v>
      </c>
      <c r="J409" s="1" t="s">
        <v>12</v>
      </c>
      <c r="L409" s="1" t="s">
        <v>13</v>
      </c>
      <c r="M409" s="1" t="s">
        <v>14</v>
      </c>
      <c r="N409" s="1" t="s">
        <v>15</v>
      </c>
      <c r="O409" s="1" t="s">
        <v>16</v>
      </c>
      <c r="P409" s="1" t="s">
        <v>17</v>
      </c>
      <c r="Q409" s="1" t="s">
        <v>18</v>
      </c>
      <c r="R409" s="1" t="s">
        <v>19</v>
      </c>
      <c r="S409" s="1" t="s">
        <v>20</v>
      </c>
      <c r="T409" s="1" t="s">
        <v>21</v>
      </c>
      <c r="U409" s="1"/>
      <c r="V409" s="1"/>
      <c r="W409" s="18"/>
      <c r="X409" s="20"/>
    </row>
    <row r="410" spans="1:56" x14ac:dyDescent="0.25">
      <c r="A410" s="3">
        <v>6616</v>
      </c>
      <c r="B410" s="2" t="s">
        <v>335</v>
      </c>
      <c r="C410" s="1"/>
      <c r="D410" s="1">
        <v>0</v>
      </c>
      <c r="E410" s="1" t="s">
        <v>30</v>
      </c>
      <c r="F410" s="1">
        <v>17</v>
      </c>
      <c r="G410" s="1">
        <v>0.217</v>
      </c>
      <c r="H410" s="9">
        <v>0.14699999999999999</v>
      </c>
      <c r="I410" s="9">
        <v>0.184</v>
      </c>
      <c r="J410" s="1">
        <v>0.217</v>
      </c>
      <c r="K410" s="1">
        <v>17</v>
      </c>
      <c r="L410" s="1">
        <v>42</v>
      </c>
      <c r="M410" s="1">
        <v>284</v>
      </c>
      <c r="N410" s="1">
        <v>5</v>
      </c>
      <c r="O410" s="1">
        <v>61</v>
      </c>
      <c r="P410" s="1">
        <v>273</v>
      </c>
      <c r="Q410" s="1">
        <v>4</v>
      </c>
      <c r="R410" s="1">
        <v>103</v>
      </c>
      <c r="S410" s="1">
        <v>557</v>
      </c>
      <c r="T410" s="1">
        <v>9</v>
      </c>
      <c r="U410" s="1">
        <f t="shared" ref="U410:U429" si="242">A410</f>
        <v>6616</v>
      </c>
      <c r="V410" s="1" t="str">
        <f t="shared" ref="V410:V429" si="243">B410</f>
        <v>Ben Ariessen</v>
      </c>
      <c r="W410" s="18"/>
      <c r="X410" s="20"/>
      <c r="Z410" s="10">
        <f t="shared" ref="Z410:Z422" si="244">IF(T410&gt;0,R410/S410,D410)</f>
        <v>0.18491921005385997</v>
      </c>
      <c r="AA410" t="str">
        <f t="shared" ref="AA410:AA429" si="245">E410</f>
        <v>Driebanden</v>
      </c>
      <c r="AB410" t="str">
        <f t="shared" ref="AB410:AB429" si="246">$A$407</f>
        <v>VOP</v>
      </c>
      <c r="AC410">
        <f>VLOOKUP(Z410,'moy drb'!$B$3:$E$47,3)</f>
        <v>17</v>
      </c>
      <c r="AD410">
        <f>VLOOKUP(Z410,'moy drb'!$H$3:$K$47,3)</f>
        <v>14</v>
      </c>
      <c r="AO410" s="1">
        <f t="shared" ref="AO410:AO422" si="247">A410</f>
        <v>6616</v>
      </c>
      <c r="AP410" s="2" t="str">
        <f t="shared" ref="AP410:AP422" si="248">B410</f>
        <v>Ben Ariessen</v>
      </c>
      <c r="AQ410" s="14">
        <f t="shared" ref="AQ410:AQ422" si="249">F410</f>
        <v>17</v>
      </c>
      <c r="AR410" s="16">
        <f t="shared" ref="AR410:AR422" si="250">D410</f>
        <v>0</v>
      </c>
      <c r="AS410" s="10">
        <f t="shared" ref="AS410:AS422" si="251">IF(T410&gt;0,R410/S410,D410)</f>
        <v>0.18491921005385997</v>
      </c>
      <c r="AT410" t="str">
        <f t="shared" ref="AT410:AT422" si="252">E410</f>
        <v>Driebanden</v>
      </c>
      <c r="AU410" t="str">
        <f>$A$407</f>
        <v>VOP</v>
      </c>
      <c r="AV410">
        <f>VLOOKUP(AS410,'moy drb'!$B$3:$E$47,3)</f>
        <v>17</v>
      </c>
      <c r="AW410">
        <f>VLOOKUP(AS410,'moy drb'!$H$3:$K$47,3)</f>
        <v>14</v>
      </c>
      <c r="BB410">
        <f t="shared" ref="BB410:BB422" si="253">IF(AS410&gt;AR410,1,0)</f>
        <v>1</v>
      </c>
      <c r="BC410">
        <f t="shared" ref="BC410:BC422" si="254">IF(AS410&lt;AR410,1,0)</f>
        <v>0</v>
      </c>
      <c r="BD410">
        <f t="shared" ref="BD410:BD422" si="255">IF(AR410=AS410,1,0)</f>
        <v>0</v>
      </c>
    </row>
    <row r="411" spans="1:56" x14ac:dyDescent="0.25">
      <c r="A411" s="3">
        <v>6516</v>
      </c>
      <c r="B411" s="2" t="s">
        <v>336</v>
      </c>
      <c r="C411" s="1"/>
      <c r="D411" s="1">
        <v>0.33300000000000002</v>
      </c>
      <c r="E411" s="1" t="s">
        <v>30</v>
      </c>
      <c r="F411" s="1">
        <v>19</v>
      </c>
      <c r="G411" s="9">
        <v>0.36099999999999999</v>
      </c>
      <c r="H411" s="1">
        <v>0.378</v>
      </c>
      <c r="I411" s="9">
        <v>0.35399999999999998</v>
      </c>
      <c r="J411" s="1">
        <v>0.378</v>
      </c>
      <c r="K411" s="1">
        <v>21</v>
      </c>
      <c r="L411" s="1">
        <v>249</v>
      </c>
      <c r="M411" s="1">
        <v>657</v>
      </c>
      <c r="N411" s="1">
        <v>13</v>
      </c>
      <c r="O411" s="1">
        <v>193</v>
      </c>
      <c r="P411" s="1">
        <v>589</v>
      </c>
      <c r="Q411" s="1">
        <v>12</v>
      </c>
      <c r="R411" s="1">
        <v>442</v>
      </c>
      <c r="S411" s="1">
        <v>1246</v>
      </c>
      <c r="T411" s="1">
        <v>25</v>
      </c>
      <c r="U411" s="1">
        <f t="shared" si="242"/>
        <v>6516</v>
      </c>
      <c r="V411" s="1" t="str">
        <f t="shared" si="243"/>
        <v>Henk Buunk</v>
      </c>
      <c r="W411" s="18"/>
      <c r="X411" s="20"/>
      <c r="Z411" s="10">
        <f t="shared" si="244"/>
        <v>0.3547351524879615</v>
      </c>
      <c r="AA411" t="str">
        <f t="shared" si="245"/>
        <v>Driebanden</v>
      </c>
      <c r="AB411" t="str">
        <f t="shared" si="246"/>
        <v>VOP</v>
      </c>
      <c r="AC411">
        <f>VLOOKUP(Z411,'moy drb'!$B$3:$E$47,3)</f>
        <v>20</v>
      </c>
      <c r="AD411">
        <f>VLOOKUP(Z411,'moy drb'!$H$3:$K$47,3)</f>
        <v>20</v>
      </c>
      <c r="AO411" s="1">
        <f t="shared" si="247"/>
        <v>6516</v>
      </c>
      <c r="AP411" s="2" t="str">
        <f t="shared" si="248"/>
        <v>Henk Buunk</v>
      </c>
      <c r="AQ411" s="14">
        <f t="shared" si="249"/>
        <v>19</v>
      </c>
      <c r="AR411" s="16">
        <f t="shared" si="250"/>
        <v>0.33300000000000002</v>
      </c>
      <c r="AS411" s="10">
        <f t="shared" si="251"/>
        <v>0.3547351524879615</v>
      </c>
      <c r="AT411" t="str">
        <f t="shared" si="252"/>
        <v>Driebanden</v>
      </c>
      <c r="AU411" t="str">
        <f t="shared" ref="AU411:AU422" si="256">$A$407</f>
        <v>VOP</v>
      </c>
      <c r="AV411">
        <f>VLOOKUP(AS411,'moy drb'!$B$3:$E$47,3)</f>
        <v>20</v>
      </c>
      <c r="AW411">
        <f>VLOOKUP(AS411,'moy drb'!$H$3:$K$47,3)</f>
        <v>20</v>
      </c>
      <c r="BB411">
        <f t="shared" si="253"/>
        <v>1</v>
      </c>
      <c r="BC411">
        <f t="shared" si="254"/>
        <v>0</v>
      </c>
      <c r="BD411">
        <f t="shared" si="255"/>
        <v>0</v>
      </c>
    </row>
    <row r="412" spans="1:56" x14ac:dyDescent="0.25">
      <c r="A412" s="3">
        <v>6452</v>
      </c>
      <c r="B412" s="2" t="s">
        <v>337</v>
      </c>
      <c r="C412" s="1"/>
      <c r="D412" s="1">
        <v>0.39200000000000002</v>
      </c>
      <c r="E412" s="1" t="s">
        <v>30</v>
      </c>
      <c r="F412" s="1">
        <v>22</v>
      </c>
      <c r="G412" s="1">
        <v>0.38100000000000001</v>
      </c>
      <c r="H412" s="9">
        <v>0.32200000000000001</v>
      </c>
      <c r="I412" s="9">
        <v>0.34799999999999998</v>
      </c>
      <c r="J412" s="1">
        <v>0.38100000000000001</v>
      </c>
      <c r="K412" s="1">
        <v>22</v>
      </c>
      <c r="L412" s="1">
        <v>162</v>
      </c>
      <c r="M412" s="1">
        <v>503</v>
      </c>
      <c r="N412" s="1">
        <v>9</v>
      </c>
      <c r="O412" s="1">
        <v>215</v>
      </c>
      <c r="P412" s="1">
        <v>578</v>
      </c>
      <c r="Q412" s="1">
        <v>11</v>
      </c>
      <c r="R412" s="1">
        <v>377</v>
      </c>
      <c r="S412" s="1">
        <v>1081</v>
      </c>
      <c r="T412" s="1">
        <v>20</v>
      </c>
      <c r="U412" s="1">
        <f t="shared" si="242"/>
        <v>6452</v>
      </c>
      <c r="V412" s="1" t="str">
        <f t="shared" si="243"/>
        <v>Ben Seising</v>
      </c>
      <c r="W412" s="18"/>
      <c r="X412" s="20"/>
      <c r="Z412" s="10">
        <f t="shared" si="244"/>
        <v>0.34875115633672527</v>
      </c>
      <c r="AA412" t="str">
        <f t="shared" si="245"/>
        <v>Driebanden</v>
      </c>
      <c r="AB412" t="str">
        <f t="shared" si="246"/>
        <v>VOP</v>
      </c>
      <c r="AC412">
        <f>VLOOKUP(Z412,'moy drb'!$B$3:$E$47,3)</f>
        <v>20</v>
      </c>
      <c r="AD412">
        <f>VLOOKUP(Z412,'moy drb'!$H$3:$K$47,3)</f>
        <v>20</v>
      </c>
      <c r="AO412" s="1">
        <f t="shared" si="247"/>
        <v>6452</v>
      </c>
      <c r="AP412" s="2" t="str">
        <f t="shared" si="248"/>
        <v>Ben Seising</v>
      </c>
      <c r="AQ412" s="14">
        <f t="shared" si="249"/>
        <v>22</v>
      </c>
      <c r="AR412" s="16">
        <f t="shared" si="250"/>
        <v>0.39200000000000002</v>
      </c>
      <c r="AS412" s="10">
        <f t="shared" si="251"/>
        <v>0.34875115633672527</v>
      </c>
      <c r="AT412" t="str">
        <f t="shared" si="252"/>
        <v>Driebanden</v>
      </c>
      <c r="AU412" t="str">
        <f t="shared" si="256"/>
        <v>VOP</v>
      </c>
      <c r="AV412">
        <f>VLOOKUP(AS412,'moy drb'!$B$3:$E$47,3)</f>
        <v>20</v>
      </c>
      <c r="AW412">
        <f>VLOOKUP(AS412,'moy drb'!$H$3:$K$47,3)</f>
        <v>20</v>
      </c>
      <c r="BB412">
        <f t="shared" si="253"/>
        <v>0</v>
      </c>
      <c r="BC412">
        <f t="shared" si="254"/>
        <v>1</v>
      </c>
      <c r="BD412">
        <f t="shared" si="255"/>
        <v>0</v>
      </c>
    </row>
    <row r="413" spans="1:56" x14ac:dyDescent="0.25">
      <c r="A413" s="3">
        <v>6451</v>
      </c>
      <c r="B413" s="2" t="s">
        <v>338</v>
      </c>
      <c r="C413" s="1"/>
      <c r="D413" s="1">
        <v>0.41099999999999998</v>
      </c>
      <c r="E413" s="1" t="s">
        <v>30</v>
      </c>
      <c r="F413" s="1">
        <v>23</v>
      </c>
      <c r="G413" s="1">
        <v>0.46200000000000002</v>
      </c>
      <c r="H413" s="9">
        <v>0.437</v>
      </c>
      <c r="I413" s="9">
        <v>0.44800000000000001</v>
      </c>
      <c r="J413" s="1">
        <v>0.46200000000000002</v>
      </c>
      <c r="K413" s="1">
        <v>26</v>
      </c>
      <c r="L413" s="1">
        <v>229</v>
      </c>
      <c r="M413" s="1">
        <v>512</v>
      </c>
      <c r="N413" s="1">
        <v>11</v>
      </c>
      <c r="O413" s="1">
        <v>222</v>
      </c>
      <c r="P413" s="1">
        <v>493</v>
      </c>
      <c r="Q413" s="1">
        <v>10</v>
      </c>
      <c r="R413" s="1">
        <v>451</v>
      </c>
      <c r="S413" s="1">
        <v>1005</v>
      </c>
      <c r="T413" s="1">
        <v>21</v>
      </c>
      <c r="U413" s="1">
        <f t="shared" si="242"/>
        <v>6451</v>
      </c>
      <c r="V413" s="1" t="str">
        <f t="shared" si="243"/>
        <v>Marco Heijmen</v>
      </c>
      <c r="W413" s="18"/>
      <c r="X413" s="20"/>
      <c r="Z413" s="10">
        <f t="shared" si="244"/>
        <v>0.44875621890547263</v>
      </c>
      <c r="AA413" t="str">
        <f t="shared" si="245"/>
        <v>Driebanden</v>
      </c>
      <c r="AB413" t="str">
        <f t="shared" si="246"/>
        <v>VOP</v>
      </c>
      <c r="AC413">
        <f>VLOOKUP(Z413,'moy drb'!$B$3:$E$47,3)</f>
        <v>25</v>
      </c>
      <c r="AD413">
        <f>VLOOKUP(Z413,'moy drb'!$H$3:$K$47,3)</f>
        <v>25</v>
      </c>
      <c r="AO413" s="1">
        <f t="shared" si="247"/>
        <v>6451</v>
      </c>
      <c r="AP413" s="2" t="str">
        <f t="shared" si="248"/>
        <v>Marco Heijmen</v>
      </c>
      <c r="AQ413" s="14">
        <f t="shared" si="249"/>
        <v>23</v>
      </c>
      <c r="AR413" s="16">
        <f t="shared" si="250"/>
        <v>0.41099999999999998</v>
      </c>
      <c r="AS413" s="10">
        <f t="shared" si="251"/>
        <v>0.44875621890547263</v>
      </c>
      <c r="AT413" t="str">
        <f t="shared" si="252"/>
        <v>Driebanden</v>
      </c>
      <c r="AU413" t="str">
        <f t="shared" si="256"/>
        <v>VOP</v>
      </c>
      <c r="AV413">
        <f>VLOOKUP(AS413,'moy drb'!$B$3:$E$47,3)</f>
        <v>25</v>
      </c>
      <c r="AW413">
        <f>VLOOKUP(AS413,'moy drb'!$H$3:$K$47,3)</f>
        <v>25</v>
      </c>
      <c r="BB413">
        <f t="shared" si="253"/>
        <v>1</v>
      </c>
      <c r="BC413">
        <f t="shared" si="254"/>
        <v>0</v>
      </c>
      <c r="BD413">
        <f t="shared" si="255"/>
        <v>0</v>
      </c>
    </row>
    <row r="414" spans="1:56" x14ac:dyDescent="0.25">
      <c r="A414" s="3">
        <v>6302</v>
      </c>
      <c r="B414" s="2" t="s">
        <v>339</v>
      </c>
      <c r="C414" s="1"/>
      <c r="D414" s="1">
        <v>0.36299999999999999</v>
      </c>
      <c r="E414" s="1" t="s">
        <v>30</v>
      </c>
      <c r="F414" s="1">
        <v>21</v>
      </c>
      <c r="G414" s="9">
        <v>0</v>
      </c>
      <c r="H414" s="9">
        <v>0</v>
      </c>
      <c r="I414" s="9">
        <v>0</v>
      </c>
      <c r="J414" s="1">
        <v>0</v>
      </c>
      <c r="K414" s="1">
        <v>21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f t="shared" si="242"/>
        <v>6302</v>
      </c>
      <c r="V414" s="1" t="str">
        <f t="shared" si="243"/>
        <v>Wim Reintjes</v>
      </c>
      <c r="W414" s="18"/>
      <c r="X414" s="20"/>
      <c r="Z414" s="10">
        <f t="shared" si="244"/>
        <v>0.36299999999999999</v>
      </c>
      <c r="AA414" t="str">
        <f t="shared" si="245"/>
        <v>Driebanden</v>
      </c>
      <c r="AB414" t="str">
        <f t="shared" si="246"/>
        <v>VOP</v>
      </c>
      <c r="AC414">
        <f>VLOOKUP(Z414,'moy drb'!$B$3:$E$47,3)</f>
        <v>21</v>
      </c>
      <c r="AD414">
        <f>VLOOKUP(Z414,'moy drb'!$H$3:$K$47,3)</f>
        <v>21</v>
      </c>
      <c r="AO414" s="1">
        <f t="shared" si="247"/>
        <v>6302</v>
      </c>
      <c r="AP414" s="2" t="str">
        <f t="shared" si="248"/>
        <v>Wim Reintjes</v>
      </c>
      <c r="AQ414" s="14">
        <f t="shared" si="249"/>
        <v>21</v>
      </c>
      <c r="AR414" s="16">
        <f t="shared" si="250"/>
        <v>0.36299999999999999</v>
      </c>
      <c r="AS414" s="10">
        <f t="shared" si="251"/>
        <v>0.36299999999999999</v>
      </c>
      <c r="AT414" t="str">
        <f t="shared" si="252"/>
        <v>Driebanden</v>
      </c>
      <c r="AU414" t="str">
        <f t="shared" si="256"/>
        <v>VOP</v>
      </c>
      <c r="AV414">
        <f>VLOOKUP(AS414,'moy drb'!$B$3:$E$47,3)</f>
        <v>21</v>
      </c>
      <c r="AW414">
        <f>VLOOKUP(AS414,'moy drb'!$H$3:$K$47,3)</f>
        <v>21</v>
      </c>
      <c r="BB414">
        <f t="shared" si="253"/>
        <v>0</v>
      </c>
      <c r="BC414">
        <f t="shared" si="254"/>
        <v>0</v>
      </c>
      <c r="BD414">
        <f t="shared" si="255"/>
        <v>1</v>
      </c>
    </row>
    <row r="415" spans="1:56" x14ac:dyDescent="0.25">
      <c r="A415" s="3">
        <v>6294</v>
      </c>
      <c r="B415" s="2" t="s">
        <v>340</v>
      </c>
      <c r="C415" s="1"/>
      <c r="D415" s="1">
        <v>0.182</v>
      </c>
      <c r="E415" s="1" t="s">
        <v>30</v>
      </c>
      <c r="F415" s="1">
        <v>17</v>
      </c>
      <c r="G415" s="9">
        <v>0.14699999999999999</v>
      </c>
      <c r="H415" s="9">
        <v>0.16500000000000001</v>
      </c>
      <c r="I415" s="1">
        <v>0.17</v>
      </c>
      <c r="J415" s="1">
        <v>0.17</v>
      </c>
      <c r="K415" s="1">
        <v>17</v>
      </c>
      <c r="L415" s="1">
        <v>72</v>
      </c>
      <c r="M415" s="1">
        <v>432</v>
      </c>
      <c r="N415" s="1">
        <v>7</v>
      </c>
      <c r="O415" s="1">
        <v>76</v>
      </c>
      <c r="P415" s="1">
        <v>435</v>
      </c>
      <c r="Q415" s="1">
        <v>7</v>
      </c>
      <c r="R415" s="1">
        <v>148</v>
      </c>
      <c r="S415" s="1">
        <v>867</v>
      </c>
      <c r="T415" s="1">
        <v>14</v>
      </c>
      <c r="U415" s="1">
        <f t="shared" si="242"/>
        <v>6294</v>
      </c>
      <c r="V415" s="1" t="str">
        <f t="shared" si="243"/>
        <v>Erik Rutten</v>
      </c>
      <c r="W415" s="18"/>
      <c r="X415" s="20"/>
      <c r="Z415" s="10">
        <f t="shared" si="244"/>
        <v>0.17070357554786619</v>
      </c>
      <c r="AA415" t="str">
        <f t="shared" si="245"/>
        <v>Driebanden</v>
      </c>
      <c r="AB415" t="str">
        <f t="shared" si="246"/>
        <v>VOP</v>
      </c>
      <c r="AC415">
        <f>VLOOKUP(Z415,'moy drb'!$B$3:$E$47,3)</f>
        <v>17</v>
      </c>
      <c r="AD415">
        <f>VLOOKUP(Z415,'moy drb'!$H$3:$K$47,3)</f>
        <v>14</v>
      </c>
      <c r="AO415" s="1">
        <f t="shared" si="247"/>
        <v>6294</v>
      </c>
      <c r="AP415" s="2" t="str">
        <f t="shared" si="248"/>
        <v>Erik Rutten</v>
      </c>
      <c r="AQ415" s="14">
        <f t="shared" si="249"/>
        <v>17</v>
      </c>
      <c r="AR415" s="16">
        <f t="shared" si="250"/>
        <v>0.182</v>
      </c>
      <c r="AS415" s="10">
        <f t="shared" si="251"/>
        <v>0.17070357554786619</v>
      </c>
      <c r="AT415" t="str">
        <f t="shared" si="252"/>
        <v>Driebanden</v>
      </c>
      <c r="AU415" t="str">
        <f t="shared" si="256"/>
        <v>VOP</v>
      </c>
      <c r="AV415">
        <f>VLOOKUP(AS415,'moy drb'!$B$3:$E$47,3)</f>
        <v>17</v>
      </c>
      <c r="AW415">
        <f>VLOOKUP(AS415,'moy drb'!$H$3:$K$47,3)</f>
        <v>14</v>
      </c>
      <c r="BB415">
        <f t="shared" si="253"/>
        <v>0</v>
      </c>
      <c r="BC415">
        <f t="shared" si="254"/>
        <v>1</v>
      </c>
      <c r="BD415">
        <f t="shared" si="255"/>
        <v>0</v>
      </c>
    </row>
    <row r="416" spans="1:56" x14ac:dyDescent="0.25">
      <c r="A416" s="3">
        <v>6211</v>
      </c>
      <c r="B416" s="2" t="s">
        <v>341</v>
      </c>
      <c r="C416" s="1"/>
      <c r="D416" s="1">
        <v>0.377</v>
      </c>
      <c r="E416" s="1" t="s">
        <v>30</v>
      </c>
      <c r="F416" s="1">
        <v>21</v>
      </c>
      <c r="G416" s="1">
        <v>0.38700000000000001</v>
      </c>
      <c r="H416" s="9">
        <v>0.32900000000000001</v>
      </c>
      <c r="I416" s="9">
        <v>0.34100000000000003</v>
      </c>
      <c r="J416" s="1">
        <v>0.38700000000000001</v>
      </c>
      <c r="K416" s="1">
        <v>22</v>
      </c>
      <c r="L416" s="1">
        <v>176</v>
      </c>
      <c r="M416" s="1">
        <v>531</v>
      </c>
      <c r="N416" s="1">
        <v>10</v>
      </c>
      <c r="O416" s="1">
        <v>212</v>
      </c>
      <c r="P416" s="1">
        <v>604</v>
      </c>
      <c r="Q416" s="1">
        <v>12</v>
      </c>
      <c r="R416" s="1">
        <v>388</v>
      </c>
      <c r="S416" s="1">
        <v>1135</v>
      </c>
      <c r="T416" s="1">
        <v>22</v>
      </c>
      <c r="U416" s="1">
        <f t="shared" si="242"/>
        <v>6211</v>
      </c>
      <c r="V416" s="1" t="str">
        <f t="shared" si="243"/>
        <v>Willem van Kleef</v>
      </c>
      <c r="W416" s="18"/>
      <c r="X416" s="20"/>
      <c r="Z416" s="10">
        <f t="shared" si="244"/>
        <v>0.34185022026431716</v>
      </c>
      <c r="AA416" t="str">
        <f t="shared" si="245"/>
        <v>Driebanden</v>
      </c>
      <c r="AB416" t="str">
        <f t="shared" si="246"/>
        <v>VOP</v>
      </c>
      <c r="AC416">
        <f>VLOOKUP(Z416,'moy drb'!$B$3:$E$47,3)</f>
        <v>20</v>
      </c>
      <c r="AD416">
        <f>VLOOKUP(Z416,'moy drb'!$H$3:$K$47,3)</f>
        <v>20</v>
      </c>
      <c r="AO416" s="1">
        <f t="shared" si="247"/>
        <v>6211</v>
      </c>
      <c r="AP416" s="2" t="str">
        <f t="shared" si="248"/>
        <v>Willem van Kleef</v>
      </c>
      <c r="AQ416" s="14">
        <f t="shared" si="249"/>
        <v>21</v>
      </c>
      <c r="AR416" s="16">
        <f t="shared" si="250"/>
        <v>0.377</v>
      </c>
      <c r="AS416" s="10">
        <f t="shared" si="251"/>
        <v>0.34185022026431716</v>
      </c>
      <c r="AT416" t="str">
        <f t="shared" si="252"/>
        <v>Driebanden</v>
      </c>
      <c r="AU416" t="str">
        <f t="shared" si="256"/>
        <v>VOP</v>
      </c>
      <c r="AV416">
        <f>VLOOKUP(AS416,'moy drb'!$B$3:$E$47,3)</f>
        <v>20</v>
      </c>
      <c r="AW416">
        <f>VLOOKUP(AS416,'moy drb'!$H$3:$K$47,3)</f>
        <v>20</v>
      </c>
      <c r="BB416">
        <f t="shared" si="253"/>
        <v>0</v>
      </c>
      <c r="BC416">
        <f t="shared" si="254"/>
        <v>1</v>
      </c>
      <c r="BD416">
        <f t="shared" si="255"/>
        <v>0</v>
      </c>
    </row>
    <row r="417" spans="1:56" x14ac:dyDescent="0.25">
      <c r="A417" s="3">
        <v>6202</v>
      </c>
      <c r="B417" s="2" t="s">
        <v>342</v>
      </c>
      <c r="C417" s="1"/>
      <c r="D417" s="1">
        <v>0.36</v>
      </c>
      <c r="E417" s="1" t="s">
        <v>30</v>
      </c>
      <c r="F417" s="1">
        <v>21</v>
      </c>
      <c r="G417" s="1">
        <v>0.46300000000000002</v>
      </c>
      <c r="H417" s="9">
        <v>0.35399999999999998</v>
      </c>
      <c r="I417" s="9">
        <v>0.4</v>
      </c>
      <c r="J417" s="1">
        <v>0.46300000000000002</v>
      </c>
      <c r="K417" s="1">
        <v>26</v>
      </c>
      <c r="L417" s="1">
        <v>154</v>
      </c>
      <c r="M417" s="1">
        <v>434</v>
      </c>
      <c r="N417" s="1">
        <v>8</v>
      </c>
      <c r="O417" s="1">
        <v>183</v>
      </c>
      <c r="P417" s="1">
        <v>408</v>
      </c>
      <c r="Q417" s="1">
        <v>9</v>
      </c>
      <c r="R417" s="1">
        <v>337</v>
      </c>
      <c r="S417" s="1">
        <v>842</v>
      </c>
      <c r="T417" s="1">
        <v>17</v>
      </c>
      <c r="U417" s="1">
        <f t="shared" si="242"/>
        <v>6202</v>
      </c>
      <c r="V417" s="1" t="str">
        <f t="shared" si="243"/>
        <v>Bjorn Klop</v>
      </c>
      <c r="W417" s="18"/>
      <c r="X417" s="20"/>
      <c r="Z417" s="10">
        <f t="shared" si="244"/>
        <v>0.4002375296912114</v>
      </c>
      <c r="AA417" t="str">
        <f t="shared" si="245"/>
        <v>Driebanden</v>
      </c>
      <c r="AB417" t="str">
        <f t="shared" si="246"/>
        <v>VOP</v>
      </c>
      <c r="AC417">
        <f>VLOOKUP(Z417,'moy drb'!$B$3:$E$47,3)</f>
        <v>23</v>
      </c>
      <c r="AD417">
        <f>VLOOKUP(Z417,'moy drb'!$H$3:$K$47,3)</f>
        <v>23</v>
      </c>
      <c r="AO417" s="1">
        <f t="shared" si="247"/>
        <v>6202</v>
      </c>
      <c r="AP417" s="2" t="str">
        <f t="shared" si="248"/>
        <v>Bjorn Klop</v>
      </c>
      <c r="AQ417" s="14">
        <f t="shared" si="249"/>
        <v>21</v>
      </c>
      <c r="AR417" s="16">
        <f t="shared" si="250"/>
        <v>0.36</v>
      </c>
      <c r="AS417" s="10">
        <f t="shared" si="251"/>
        <v>0.4002375296912114</v>
      </c>
      <c r="AT417" t="str">
        <f t="shared" si="252"/>
        <v>Driebanden</v>
      </c>
      <c r="AU417" t="str">
        <f t="shared" si="256"/>
        <v>VOP</v>
      </c>
      <c r="AV417">
        <f>VLOOKUP(AS417,'moy drb'!$B$3:$E$47,3)</f>
        <v>23</v>
      </c>
      <c r="AW417">
        <f>VLOOKUP(AS417,'moy drb'!$H$3:$K$47,3)</f>
        <v>23</v>
      </c>
      <c r="BB417">
        <f t="shared" si="253"/>
        <v>1</v>
      </c>
      <c r="BC417">
        <f t="shared" si="254"/>
        <v>0</v>
      </c>
      <c r="BD417">
        <f t="shared" si="255"/>
        <v>0</v>
      </c>
    </row>
    <row r="418" spans="1:56" x14ac:dyDescent="0.25">
      <c r="A418" s="3">
        <v>6185</v>
      </c>
      <c r="B418" s="2" t="s">
        <v>343</v>
      </c>
      <c r="C418" s="1"/>
      <c r="D418" s="1">
        <v>0.39</v>
      </c>
      <c r="E418" s="1" t="s">
        <v>30</v>
      </c>
      <c r="F418" s="1">
        <v>22</v>
      </c>
      <c r="G418" s="1">
        <v>0.33400000000000002</v>
      </c>
      <c r="H418" s="9">
        <v>0.33200000000000002</v>
      </c>
      <c r="I418" s="9">
        <v>0.32900000000000001</v>
      </c>
      <c r="J418" s="1">
        <v>0.33400000000000002</v>
      </c>
      <c r="K418" s="1">
        <v>19</v>
      </c>
      <c r="L418" s="1">
        <v>195</v>
      </c>
      <c r="M418" s="1">
        <v>587</v>
      </c>
      <c r="N418" s="1">
        <v>11</v>
      </c>
      <c r="O418" s="1">
        <v>200</v>
      </c>
      <c r="P418" s="1">
        <v>611</v>
      </c>
      <c r="Q418" s="1">
        <v>12</v>
      </c>
      <c r="R418" s="1">
        <v>395</v>
      </c>
      <c r="S418" s="1">
        <v>1198</v>
      </c>
      <c r="T418" s="1">
        <v>23</v>
      </c>
      <c r="U418" s="1">
        <f t="shared" si="242"/>
        <v>6185</v>
      </c>
      <c r="V418" s="1" t="str">
        <f t="shared" si="243"/>
        <v>Henk Jansen</v>
      </c>
      <c r="W418" s="18"/>
      <c r="X418" s="20"/>
      <c r="Z418" s="10">
        <f t="shared" si="244"/>
        <v>0.3297161936560935</v>
      </c>
      <c r="AA418" t="str">
        <f t="shared" si="245"/>
        <v>Driebanden</v>
      </c>
      <c r="AB418" t="str">
        <f t="shared" si="246"/>
        <v>VOP</v>
      </c>
      <c r="AC418">
        <f>VLOOKUP(Z418,'moy drb'!$B$3:$E$47,3)</f>
        <v>19</v>
      </c>
      <c r="AD418">
        <f>VLOOKUP(Z418,'moy drb'!$H$3:$K$47,3)</f>
        <v>19</v>
      </c>
      <c r="AO418" s="1">
        <f t="shared" si="247"/>
        <v>6185</v>
      </c>
      <c r="AP418" s="2" t="str">
        <f t="shared" si="248"/>
        <v>Henk Jansen</v>
      </c>
      <c r="AQ418" s="14">
        <f t="shared" si="249"/>
        <v>22</v>
      </c>
      <c r="AR418" s="16">
        <f t="shared" si="250"/>
        <v>0.39</v>
      </c>
      <c r="AS418" s="10">
        <f t="shared" si="251"/>
        <v>0.3297161936560935</v>
      </c>
      <c r="AT418" t="str">
        <f t="shared" si="252"/>
        <v>Driebanden</v>
      </c>
      <c r="AU418" t="str">
        <f t="shared" si="256"/>
        <v>VOP</v>
      </c>
      <c r="AV418">
        <f>VLOOKUP(AS418,'moy drb'!$B$3:$E$47,3)</f>
        <v>19</v>
      </c>
      <c r="AW418">
        <f>VLOOKUP(AS418,'moy drb'!$H$3:$K$47,3)</f>
        <v>19</v>
      </c>
      <c r="BB418">
        <f t="shared" si="253"/>
        <v>0</v>
      </c>
      <c r="BC418">
        <f t="shared" si="254"/>
        <v>1</v>
      </c>
      <c r="BD418">
        <f t="shared" si="255"/>
        <v>0</v>
      </c>
    </row>
    <row r="419" spans="1:56" x14ac:dyDescent="0.25">
      <c r="A419" s="3">
        <v>6159</v>
      </c>
      <c r="B419" s="2" t="s">
        <v>344</v>
      </c>
      <c r="C419" s="1"/>
      <c r="D419" s="1">
        <v>0.46200000000000002</v>
      </c>
      <c r="E419" s="1" t="s">
        <v>30</v>
      </c>
      <c r="F419" s="1">
        <v>26</v>
      </c>
      <c r="G419" s="9">
        <v>0.47799999999999998</v>
      </c>
      <c r="H419" s="9">
        <v>0.47399999999999998</v>
      </c>
      <c r="I419" s="1">
        <v>0.48599999999999999</v>
      </c>
      <c r="J419" s="1">
        <v>0.48599999999999999</v>
      </c>
      <c r="K419" s="1">
        <v>27</v>
      </c>
      <c r="L419" s="1">
        <v>155</v>
      </c>
      <c r="M419" s="1">
        <v>331</v>
      </c>
      <c r="N419" s="1">
        <v>7</v>
      </c>
      <c r="O419" s="1">
        <v>253</v>
      </c>
      <c r="P419" s="1">
        <v>508</v>
      </c>
      <c r="Q419" s="1">
        <v>11</v>
      </c>
      <c r="R419" s="1">
        <v>408</v>
      </c>
      <c r="S419" s="1">
        <v>839</v>
      </c>
      <c r="T419" s="1">
        <v>18</v>
      </c>
      <c r="U419" s="1">
        <f t="shared" si="242"/>
        <v>6159</v>
      </c>
      <c r="V419" s="1" t="str">
        <f t="shared" si="243"/>
        <v>Erik Loef</v>
      </c>
      <c r="W419" s="18"/>
      <c r="X419" s="20"/>
      <c r="Z419" s="10">
        <f t="shared" si="244"/>
        <v>0.4862932061978546</v>
      </c>
      <c r="AA419" t="str">
        <f t="shared" si="245"/>
        <v>Driebanden</v>
      </c>
      <c r="AB419" t="str">
        <f t="shared" si="246"/>
        <v>VOP</v>
      </c>
      <c r="AC419">
        <f>VLOOKUP(Z419,'moy drb'!$B$3:$E$47,3)</f>
        <v>27</v>
      </c>
      <c r="AD419">
        <f>VLOOKUP(Z419,'moy drb'!$H$3:$K$47,3)</f>
        <v>27</v>
      </c>
      <c r="AO419" s="1">
        <f t="shared" si="247"/>
        <v>6159</v>
      </c>
      <c r="AP419" s="2" t="str">
        <f t="shared" si="248"/>
        <v>Erik Loef</v>
      </c>
      <c r="AQ419" s="14">
        <f t="shared" si="249"/>
        <v>26</v>
      </c>
      <c r="AR419" s="16">
        <f t="shared" si="250"/>
        <v>0.46200000000000002</v>
      </c>
      <c r="AS419" s="10">
        <f t="shared" si="251"/>
        <v>0.4862932061978546</v>
      </c>
      <c r="AT419" t="str">
        <f t="shared" si="252"/>
        <v>Driebanden</v>
      </c>
      <c r="AU419" t="str">
        <f t="shared" si="256"/>
        <v>VOP</v>
      </c>
      <c r="AV419">
        <f>VLOOKUP(AS419,'moy drb'!$B$3:$E$47,3)</f>
        <v>27</v>
      </c>
      <c r="AW419">
        <f>VLOOKUP(AS419,'moy drb'!$H$3:$K$47,3)</f>
        <v>27</v>
      </c>
      <c r="BB419">
        <f t="shared" si="253"/>
        <v>1</v>
      </c>
      <c r="BC419">
        <f t="shared" si="254"/>
        <v>0</v>
      </c>
      <c r="BD419">
        <f t="shared" si="255"/>
        <v>0</v>
      </c>
    </row>
    <row r="420" spans="1:56" x14ac:dyDescent="0.25">
      <c r="A420" s="3">
        <v>6127</v>
      </c>
      <c r="B420" s="2" t="s">
        <v>345</v>
      </c>
      <c r="C420" s="1"/>
      <c r="D420" s="1">
        <v>0.42699999999999999</v>
      </c>
      <c r="E420" s="1" t="s">
        <v>30</v>
      </c>
      <c r="F420" s="1">
        <v>24</v>
      </c>
      <c r="G420" s="9">
        <v>0.38800000000000001</v>
      </c>
      <c r="H420" s="1">
        <v>0.41399999999999998</v>
      </c>
      <c r="I420" s="9">
        <v>0.39300000000000002</v>
      </c>
      <c r="J420" s="1">
        <v>0.41399999999999998</v>
      </c>
      <c r="K420" s="1">
        <v>23</v>
      </c>
      <c r="L420" s="1">
        <v>132</v>
      </c>
      <c r="M420" s="1">
        <v>346</v>
      </c>
      <c r="N420" s="1">
        <v>7</v>
      </c>
      <c r="O420" s="1">
        <v>266</v>
      </c>
      <c r="P420" s="1">
        <v>666</v>
      </c>
      <c r="Q420" s="1">
        <v>13</v>
      </c>
      <c r="R420" s="1">
        <v>398</v>
      </c>
      <c r="S420" s="1">
        <v>1012</v>
      </c>
      <c r="T420" s="1">
        <v>20</v>
      </c>
      <c r="U420" s="1">
        <f t="shared" si="242"/>
        <v>6127</v>
      </c>
      <c r="V420" s="1" t="str">
        <f t="shared" si="243"/>
        <v>Geert Loef</v>
      </c>
      <c r="W420" s="18"/>
      <c r="X420" s="20"/>
      <c r="Z420" s="10">
        <f t="shared" si="244"/>
        <v>0.3932806324110672</v>
      </c>
      <c r="AA420" t="str">
        <f t="shared" si="245"/>
        <v>Driebanden</v>
      </c>
      <c r="AB420" t="str">
        <f t="shared" si="246"/>
        <v>VOP</v>
      </c>
      <c r="AC420">
        <f>VLOOKUP(Z420,'moy drb'!$B$3:$E$47,3)</f>
        <v>22</v>
      </c>
      <c r="AD420">
        <f>VLOOKUP(Z420,'moy drb'!$H$3:$K$47,3)</f>
        <v>22</v>
      </c>
      <c r="AO420" s="1">
        <f t="shared" si="247"/>
        <v>6127</v>
      </c>
      <c r="AP420" s="2" t="str">
        <f t="shared" si="248"/>
        <v>Geert Loef</v>
      </c>
      <c r="AQ420" s="14">
        <f t="shared" si="249"/>
        <v>24</v>
      </c>
      <c r="AR420" s="16">
        <f t="shared" si="250"/>
        <v>0.42699999999999999</v>
      </c>
      <c r="AS420" s="10">
        <f t="shared" si="251"/>
        <v>0.3932806324110672</v>
      </c>
      <c r="AT420" t="str">
        <f t="shared" si="252"/>
        <v>Driebanden</v>
      </c>
      <c r="AU420" t="str">
        <f t="shared" si="256"/>
        <v>VOP</v>
      </c>
      <c r="AV420">
        <f>VLOOKUP(AS420,'moy drb'!$B$3:$E$47,3)</f>
        <v>22</v>
      </c>
      <c r="AW420">
        <f>VLOOKUP(AS420,'moy drb'!$H$3:$K$47,3)</f>
        <v>22</v>
      </c>
      <c r="BB420">
        <f t="shared" si="253"/>
        <v>0</v>
      </c>
      <c r="BC420">
        <f t="shared" si="254"/>
        <v>1</v>
      </c>
      <c r="BD420">
        <f t="shared" si="255"/>
        <v>0</v>
      </c>
    </row>
    <row r="421" spans="1:56" x14ac:dyDescent="0.25">
      <c r="A421" s="3">
        <v>6023</v>
      </c>
      <c r="B421" s="2" t="s">
        <v>140</v>
      </c>
      <c r="C421" s="1"/>
      <c r="D421" s="1">
        <v>0.379</v>
      </c>
      <c r="E421" s="1" t="s">
        <v>30</v>
      </c>
      <c r="F421" s="1">
        <v>21</v>
      </c>
      <c r="G421" s="9">
        <v>0.33400000000000002</v>
      </c>
      <c r="H421" s="1">
        <v>0.36099999999999999</v>
      </c>
      <c r="I421" s="9">
        <v>0.35299999999999998</v>
      </c>
      <c r="J421" s="1">
        <v>0.36099999999999999</v>
      </c>
      <c r="K421" s="1">
        <v>21</v>
      </c>
      <c r="L421" s="1">
        <v>206</v>
      </c>
      <c r="M421" s="1">
        <v>576</v>
      </c>
      <c r="N421" s="1">
        <v>11</v>
      </c>
      <c r="O421" s="1">
        <v>217</v>
      </c>
      <c r="P421" s="1">
        <v>622</v>
      </c>
      <c r="Q421" s="1">
        <v>11</v>
      </c>
      <c r="R421" s="1">
        <v>423</v>
      </c>
      <c r="S421" s="1">
        <v>1198</v>
      </c>
      <c r="T421" s="1">
        <v>22</v>
      </c>
      <c r="U421" s="1">
        <f t="shared" si="242"/>
        <v>6023</v>
      </c>
      <c r="V421" s="1" t="str">
        <f t="shared" si="243"/>
        <v>Rob van Bon</v>
      </c>
      <c r="W421" s="18"/>
      <c r="X421" s="20"/>
      <c r="Z421" s="10">
        <f t="shared" si="244"/>
        <v>0.35308848080133554</v>
      </c>
      <c r="AA421" t="str">
        <f t="shared" si="245"/>
        <v>Driebanden</v>
      </c>
      <c r="AB421" t="str">
        <f t="shared" si="246"/>
        <v>VOP</v>
      </c>
      <c r="AC421">
        <f>VLOOKUP(Z421,'moy drb'!$B$3:$E$47,3)</f>
        <v>20</v>
      </c>
      <c r="AD421">
        <f>VLOOKUP(Z421,'moy drb'!$H$3:$K$47,3)</f>
        <v>20</v>
      </c>
      <c r="AO421" s="1">
        <f t="shared" si="247"/>
        <v>6023</v>
      </c>
      <c r="AP421" s="2" t="str">
        <f t="shared" si="248"/>
        <v>Rob van Bon</v>
      </c>
      <c r="AQ421" s="14">
        <f t="shared" si="249"/>
        <v>21</v>
      </c>
      <c r="AR421" s="16">
        <f t="shared" si="250"/>
        <v>0.379</v>
      </c>
      <c r="AS421" s="10">
        <f t="shared" si="251"/>
        <v>0.35308848080133554</v>
      </c>
      <c r="AT421" t="str">
        <f t="shared" si="252"/>
        <v>Driebanden</v>
      </c>
      <c r="AU421" t="str">
        <f t="shared" si="256"/>
        <v>VOP</v>
      </c>
      <c r="AV421">
        <f>VLOOKUP(AS421,'moy drb'!$B$3:$E$47,3)</f>
        <v>20</v>
      </c>
      <c r="AW421">
        <f>VLOOKUP(AS421,'moy drb'!$H$3:$K$47,3)</f>
        <v>20</v>
      </c>
      <c r="BB421">
        <f t="shared" si="253"/>
        <v>0</v>
      </c>
      <c r="BC421">
        <f t="shared" si="254"/>
        <v>1</v>
      </c>
      <c r="BD421">
        <f t="shared" si="255"/>
        <v>0</v>
      </c>
    </row>
    <row r="422" spans="1:56" x14ac:dyDescent="0.25">
      <c r="A422" s="3">
        <v>6018</v>
      </c>
      <c r="B422" s="2" t="s">
        <v>346</v>
      </c>
      <c r="C422" s="1"/>
      <c r="D422" s="1">
        <v>0.28199999999999997</v>
      </c>
      <c r="E422" s="1" t="s">
        <v>30</v>
      </c>
      <c r="F422" s="1">
        <v>17</v>
      </c>
      <c r="G422" s="1">
        <v>0.308</v>
      </c>
      <c r="H422" s="9">
        <v>0</v>
      </c>
      <c r="I422" s="1">
        <v>0.308</v>
      </c>
      <c r="J422" s="1">
        <v>0.308</v>
      </c>
      <c r="K422" s="1">
        <v>18</v>
      </c>
      <c r="L422" s="1">
        <v>44</v>
      </c>
      <c r="M422" s="1">
        <v>163</v>
      </c>
      <c r="N422" s="1">
        <v>3</v>
      </c>
      <c r="O422" s="1">
        <v>31</v>
      </c>
      <c r="P422" s="1">
        <v>80</v>
      </c>
      <c r="Q422" s="1">
        <v>2</v>
      </c>
      <c r="R422" s="1">
        <v>75</v>
      </c>
      <c r="S422" s="1">
        <v>243</v>
      </c>
      <c r="T422" s="1">
        <v>5</v>
      </c>
      <c r="U422" s="1">
        <f t="shared" si="242"/>
        <v>6018</v>
      </c>
      <c r="V422" s="1" t="str">
        <f t="shared" si="243"/>
        <v>Rozee Buil</v>
      </c>
      <c r="W422" s="18"/>
      <c r="X422" s="20"/>
      <c r="Z422" s="10">
        <f t="shared" si="244"/>
        <v>0.30864197530864196</v>
      </c>
      <c r="AA422" t="str">
        <f t="shared" si="245"/>
        <v>Driebanden</v>
      </c>
      <c r="AB422" t="str">
        <f t="shared" si="246"/>
        <v>VOP</v>
      </c>
      <c r="AC422">
        <f>VLOOKUP(Z422,'moy drb'!$B$3:$E$47,3)</f>
        <v>18</v>
      </c>
      <c r="AD422">
        <f>VLOOKUP(Z422,'moy drb'!$H$3:$K$47,3)</f>
        <v>18</v>
      </c>
      <c r="AO422" s="1">
        <f t="shared" si="247"/>
        <v>6018</v>
      </c>
      <c r="AP422" s="2" t="str">
        <f t="shared" si="248"/>
        <v>Rozee Buil</v>
      </c>
      <c r="AQ422" s="14">
        <f t="shared" si="249"/>
        <v>17</v>
      </c>
      <c r="AR422" s="16">
        <f t="shared" si="250"/>
        <v>0.28199999999999997</v>
      </c>
      <c r="AS422" s="10">
        <f t="shared" si="251"/>
        <v>0.30864197530864196</v>
      </c>
      <c r="AT422" t="str">
        <f t="shared" si="252"/>
        <v>Driebanden</v>
      </c>
      <c r="AU422" t="str">
        <f t="shared" si="256"/>
        <v>VOP</v>
      </c>
      <c r="AV422">
        <f>VLOOKUP(AS422,'moy drb'!$B$3:$E$47,3)</f>
        <v>18</v>
      </c>
      <c r="AW422">
        <f>VLOOKUP(AS422,'moy drb'!$H$3:$K$47,3)</f>
        <v>18</v>
      </c>
      <c r="BB422">
        <f t="shared" si="253"/>
        <v>1</v>
      </c>
      <c r="BC422">
        <f t="shared" si="254"/>
        <v>0</v>
      </c>
      <c r="BD422">
        <f t="shared" si="255"/>
        <v>0</v>
      </c>
    </row>
    <row r="423" spans="1:56" x14ac:dyDescent="0.25">
      <c r="A423" s="3">
        <v>6616</v>
      </c>
      <c r="B423" s="2" t="s">
        <v>335</v>
      </c>
      <c r="C423" s="1"/>
      <c r="D423" s="1">
        <v>0.96</v>
      </c>
      <c r="E423" s="1" t="s">
        <v>38</v>
      </c>
      <c r="F423" s="1">
        <v>28</v>
      </c>
      <c r="G423" s="9">
        <v>0.92700000000000005</v>
      </c>
      <c r="H423" s="9">
        <v>0.88700000000000001</v>
      </c>
      <c r="I423" s="1">
        <v>0.95299999999999996</v>
      </c>
      <c r="J423" s="1">
        <v>0.95299999999999996</v>
      </c>
      <c r="K423" s="1">
        <v>28</v>
      </c>
      <c r="L423" s="1">
        <v>275</v>
      </c>
      <c r="M423" s="1">
        <v>310</v>
      </c>
      <c r="N423" s="1">
        <v>13</v>
      </c>
      <c r="O423" s="1">
        <v>214</v>
      </c>
      <c r="P423" s="1">
        <v>203</v>
      </c>
      <c r="Q423" s="1">
        <v>8</v>
      </c>
      <c r="R423" s="1">
        <v>489</v>
      </c>
      <c r="S423" s="1">
        <v>513</v>
      </c>
      <c r="T423" s="1">
        <v>21</v>
      </c>
      <c r="U423" s="1">
        <f t="shared" si="242"/>
        <v>6616</v>
      </c>
      <c r="V423" s="1" t="str">
        <f t="shared" si="243"/>
        <v>Ben Ariessen</v>
      </c>
      <c r="W423" s="18"/>
      <c r="X423" s="20">
        <f t="shared" ref="X423:X429" si="257">D423</f>
        <v>0.96</v>
      </c>
      <c r="Y423" s="10">
        <f t="shared" ref="Y423:Y429" si="258">IF(T423&gt;0,R423/S423,D423)</f>
        <v>0.95321637426900585</v>
      </c>
      <c r="AA423" t="str">
        <f t="shared" si="245"/>
        <v>Libre</v>
      </c>
      <c r="AB423" t="str">
        <f t="shared" si="246"/>
        <v>VOP</v>
      </c>
      <c r="AF423" s="22">
        <f t="shared" ref="AF423:AF429" si="259">IF(Y423&gt;X423,1,0)</f>
        <v>0</v>
      </c>
      <c r="AG423" s="24">
        <f t="shared" ref="AG423:AG429" si="260">IF(Y423&lt;X423,1,0)</f>
        <v>1</v>
      </c>
      <c r="AH423" s="24">
        <f t="shared" ref="AH423:AH429" si="261">IF(X423=Y423,1,0)</f>
        <v>0</v>
      </c>
      <c r="AI423">
        <f>VLOOKUP(Y423,'Moy libre'!$B$5:$E$52,3)</f>
        <v>28</v>
      </c>
      <c r="AJ423">
        <f>VLOOKUP(Y423,'Moy libre'!$H$5:$K$52,3)</f>
        <v>28</v>
      </c>
      <c r="AK423">
        <f>VLOOKUP(Y423,'Moy libre'!$N$5:$Q$52,3)</f>
        <v>28</v>
      </c>
      <c r="AL423">
        <f>VLOOKUP(Y423,'Moy libre'!$T$5:$W$52,3)</f>
        <v>28</v>
      </c>
      <c r="AM423">
        <f>VLOOKUP(Y423,'Moy libre'!$Z$5:$AC$52,3)</f>
        <v>28</v>
      </c>
    </row>
    <row r="424" spans="1:56" x14ac:dyDescent="0.25">
      <c r="A424" s="3">
        <v>6211</v>
      </c>
      <c r="B424" s="2" t="s">
        <v>341</v>
      </c>
      <c r="C424" s="1"/>
      <c r="D424" s="1">
        <v>1.2050000000000001</v>
      </c>
      <c r="E424" s="1" t="s">
        <v>38</v>
      </c>
      <c r="F424" s="1">
        <v>38</v>
      </c>
      <c r="G424" s="1">
        <v>1.202</v>
      </c>
      <c r="H424" s="9">
        <v>0</v>
      </c>
      <c r="I424" s="9">
        <v>0</v>
      </c>
      <c r="J424" s="1">
        <v>1.202</v>
      </c>
      <c r="K424" s="1">
        <v>38</v>
      </c>
      <c r="L424" s="1">
        <v>38</v>
      </c>
      <c r="M424" s="1">
        <v>25</v>
      </c>
      <c r="N424" s="1">
        <v>1</v>
      </c>
      <c r="O424" s="1">
        <v>63</v>
      </c>
      <c r="P424" s="1">
        <v>59</v>
      </c>
      <c r="Q424" s="1">
        <v>2</v>
      </c>
      <c r="R424" s="1">
        <v>101</v>
      </c>
      <c r="S424" s="1">
        <v>84</v>
      </c>
      <c r="T424" s="1">
        <v>3</v>
      </c>
      <c r="U424" s="1">
        <f t="shared" si="242"/>
        <v>6211</v>
      </c>
      <c r="V424" s="1" t="str">
        <f t="shared" si="243"/>
        <v>Willem van Kleef</v>
      </c>
      <c r="W424" s="18"/>
      <c r="X424" s="20">
        <f t="shared" si="257"/>
        <v>1.2050000000000001</v>
      </c>
      <c r="Y424" s="10">
        <f t="shared" si="258"/>
        <v>1.2023809523809523</v>
      </c>
      <c r="AA424" t="str">
        <f t="shared" si="245"/>
        <v>Libre</v>
      </c>
      <c r="AB424" t="str">
        <f t="shared" si="246"/>
        <v>VOP</v>
      </c>
      <c r="AF424" s="22">
        <f t="shared" si="259"/>
        <v>0</v>
      </c>
      <c r="AG424" s="24">
        <f t="shared" si="260"/>
        <v>1</v>
      </c>
      <c r="AH424" s="24">
        <f t="shared" si="261"/>
        <v>0</v>
      </c>
      <c r="AI424">
        <f>VLOOKUP(Y424,'Moy libre'!$B$5:$E$52,3)</f>
        <v>38</v>
      </c>
      <c r="AJ424">
        <f>VLOOKUP(Y424,'Moy libre'!$H$5:$K$52,3)</f>
        <v>38</v>
      </c>
      <c r="AK424">
        <f>VLOOKUP(Y424,'Moy libre'!$N$5:$Q$52,3)</f>
        <v>38</v>
      </c>
      <c r="AL424">
        <f>VLOOKUP(Y424,'Moy libre'!$T$5:$W$52,3)</f>
        <v>38</v>
      </c>
      <c r="AM424">
        <f>VLOOKUP(Y424,'Moy libre'!$Z$5:$AC$52,3)</f>
        <v>38</v>
      </c>
      <c r="BB424">
        <f>SUM(BB4:BB423)</f>
        <v>43</v>
      </c>
      <c r="BC424">
        <f>SUM(BC4:BC423)</f>
        <v>46</v>
      </c>
      <c r="BD424">
        <f>SUM(BD4:BD423)</f>
        <v>16</v>
      </c>
    </row>
    <row r="425" spans="1:56" x14ac:dyDescent="0.25">
      <c r="A425" s="3">
        <v>6196</v>
      </c>
      <c r="B425" s="2" t="s">
        <v>347</v>
      </c>
      <c r="C425" s="1"/>
      <c r="D425" s="1">
        <v>0.83499999999999996</v>
      </c>
      <c r="E425" s="1" t="s">
        <v>38</v>
      </c>
      <c r="F425" s="1">
        <v>25</v>
      </c>
      <c r="G425" s="1">
        <v>0.97</v>
      </c>
      <c r="H425" s="9">
        <v>0.77300000000000002</v>
      </c>
      <c r="I425" s="9">
        <v>0.83899999999999997</v>
      </c>
      <c r="J425" s="1">
        <v>0.97</v>
      </c>
      <c r="K425" s="1">
        <v>28</v>
      </c>
      <c r="L425" s="1">
        <v>308</v>
      </c>
      <c r="M425" s="1">
        <v>398</v>
      </c>
      <c r="N425" s="1">
        <v>13</v>
      </c>
      <c r="O425" s="1">
        <v>157</v>
      </c>
      <c r="P425" s="1">
        <v>156</v>
      </c>
      <c r="Q425" s="1">
        <v>6</v>
      </c>
      <c r="R425" s="1">
        <v>465</v>
      </c>
      <c r="S425" s="1">
        <v>554</v>
      </c>
      <c r="T425" s="1">
        <v>19</v>
      </c>
      <c r="U425" s="1">
        <f t="shared" si="242"/>
        <v>6196</v>
      </c>
      <c r="V425" s="1" t="str">
        <f t="shared" si="243"/>
        <v>Gerrit Jonkhans</v>
      </c>
      <c r="W425" s="18"/>
      <c r="X425" s="20">
        <f t="shared" si="257"/>
        <v>0.83499999999999996</v>
      </c>
      <c r="Y425" s="10">
        <f t="shared" si="258"/>
        <v>0.83935018050541521</v>
      </c>
      <c r="AA425" t="str">
        <f t="shared" si="245"/>
        <v>Libre</v>
      </c>
      <c r="AB425" t="str">
        <f t="shared" si="246"/>
        <v>VOP</v>
      </c>
      <c r="AF425" s="22">
        <f t="shared" si="259"/>
        <v>1</v>
      </c>
      <c r="AG425" s="24">
        <f t="shared" si="260"/>
        <v>0</v>
      </c>
      <c r="AH425" s="24">
        <f t="shared" si="261"/>
        <v>0</v>
      </c>
      <c r="AI425">
        <f>VLOOKUP(Y425,'Moy libre'!$B$5:$E$52,3)</f>
        <v>25</v>
      </c>
      <c r="AJ425">
        <f>VLOOKUP(Y425,'Moy libre'!$H$5:$K$52,3)</f>
        <v>25</v>
      </c>
      <c r="AK425">
        <f>VLOOKUP(Y425,'Moy libre'!$N$5:$Q$52,3)</f>
        <v>25</v>
      </c>
      <c r="AL425">
        <f>VLOOKUP(Y425,'Moy libre'!$T$5:$W$52,3)</f>
        <v>25</v>
      </c>
      <c r="AM425">
        <f>VLOOKUP(Y425,'Moy libre'!$Z$5:$AC$52,3)</f>
        <v>25</v>
      </c>
      <c r="BA425" s="5" t="s">
        <v>348</v>
      </c>
      <c r="BB425">
        <f>BB424/1.04</f>
        <v>41.346153846153847</v>
      </c>
      <c r="BC425">
        <f>BC424/1.04</f>
        <v>44.230769230769226</v>
      </c>
      <c r="BD425">
        <f>BD424/1.04</f>
        <v>15.384615384615383</v>
      </c>
    </row>
    <row r="426" spans="1:56" x14ac:dyDescent="0.25">
      <c r="A426" s="3">
        <v>6185</v>
      </c>
      <c r="B426" s="2" t="s">
        <v>343</v>
      </c>
      <c r="C426" s="1"/>
      <c r="D426" s="1">
        <v>1.58</v>
      </c>
      <c r="E426" s="1" t="s">
        <v>38</v>
      </c>
      <c r="F426" s="1">
        <v>48</v>
      </c>
      <c r="G426" s="1">
        <v>1.6459999999999999</v>
      </c>
      <c r="H426" s="9">
        <v>1.5249999999999999</v>
      </c>
      <c r="I426" s="9">
        <v>1.5329999999999999</v>
      </c>
      <c r="J426" s="1">
        <v>1.6459999999999999</v>
      </c>
      <c r="K426" s="1">
        <v>51</v>
      </c>
      <c r="L426" s="1">
        <v>517</v>
      </c>
      <c r="M426" s="1">
        <v>339</v>
      </c>
      <c r="N426" s="1">
        <v>12</v>
      </c>
      <c r="O426" s="1">
        <v>305</v>
      </c>
      <c r="P426" s="1">
        <v>197</v>
      </c>
      <c r="Q426" s="1">
        <v>8</v>
      </c>
      <c r="R426" s="1">
        <v>822</v>
      </c>
      <c r="S426" s="1">
        <v>536</v>
      </c>
      <c r="T426" s="1">
        <v>20</v>
      </c>
      <c r="U426" s="1">
        <f t="shared" si="242"/>
        <v>6185</v>
      </c>
      <c r="V426" s="1" t="str">
        <f t="shared" si="243"/>
        <v>Henk Jansen</v>
      </c>
      <c r="W426" s="18"/>
      <c r="X426" s="20">
        <f t="shared" si="257"/>
        <v>1.58</v>
      </c>
      <c r="Y426" s="10">
        <f t="shared" si="258"/>
        <v>1.5335820895522387</v>
      </c>
      <c r="AA426" t="str">
        <f t="shared" si="245"/>
        <v>Libre</v>
      </c>
      <c r="AB426" t="str">
        <f t="shared" si="246"/>
        <v>VOP</v>
      </c>
      <c r="AF426" s="22">
        <f t="shared" si="259"/>
        <v>0</v>
      </c>
      <c r="AG426" s="24">
        <f t="shared" si="260"/>
        <v>1</v>
      </c>
      <c r="AH426" s="24">
        <f t="shared" si="261"/>
        <v>0</v>
      </c>
      <c r="AI426">
        <f>VLOOKUP(Y426,'Moy libre'!$B$5:$E$52,3)</f>
        <v>48</v>
      </c>
      <c r="AJ426">
        <f>VLOOKUP(Y426,'Moy libre'!$H$5:$K$52,3)</f>
        <v>48</v>
      </c>
      <c r="AK426">
        <f>VLOOKUP(Y426,'Moy libre'!$N$5:$Q$52,3)</f>
        <v>48</v>
      </c>
      <c r="AL426">
        <f>VLOOKUP(Y426,'Moy libre'!$T$5:$W$52,3)</f>
        <v>48</v>
      </c>
      <c r="AM426">
        <f>VLOOKUP(Y426,'Moy libre'!$Z$5:$AC$52,3)</f>
        <v>48</v>
      </c>
      <c r="BB426" s="5" t="s">
        <v>1</v>
      </c>
      <c r="BC426" s="5" t="s">
        <v>2</v>
      </c>
      <c r="BD426" s="5" t="s">
        <v>3</v>
      </c>
    </row>
    <row r="427" spans="1:56" x14ac:dyDescent="0.25">
      <c r="A427" s="3">
        <v>6159</v>
      </c>
      <c r="B427" s="2" t="s">
        <v>344</v>
      </c>
      <c r="C427" s="1"/>
      <c r="D427" s="1">
        <v>1.9</v>
      </c>
      <c r="E427" s="1" t="s">
        <v>38</v>
      </c>
      <c r="F427" s="1">
        <v>60</v>
      </c>
      <c r="G427" s="9">
        <v>0</v>
      </c>
      <c r="H427" s="9">
        <v>0</v>
      </c>
      <c r="I427" s="9">
        <v>0</v>
      </c>
      <c r="J427" s="1">
        <v>0</v>
      </c>
      <c r="K427" s="1">
        <v>60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f t="shared" si="242"/>
        <v>6159</v>
      </c>
      <c r="V427" s="1" t="str">
        <f t="shared" si="243"/>
        <v>Erik Loef</v>
      </c>
      <c r="W427" s="18"/>
      <c r="X427" s="20">
        <f t="shared" si="257"/>
        <v>1.9</v>
      </c>
      <c r="Y427" s="10">
        <f t="shared" si="258"/>
        <v>1.9</v>
      </c>
      <c r="AA427" t="str">
        <f t="shared" si="245"/>
        <v>Libre</v>
      </c>
      <c r="AB427" t="str">
        <f t="shared" si="246"/>
        <v>VOP</v>
      </c>
      <c r="AF427" s="22">
        <f t="shared" si="259"/>
        <v>0</v>
      </c>
      <c r="AG427" s="24">
        <f t="shared" si="260"/>
        <v>0</v>
      </c>
      <c r="AH427" s="24">
        <f t="shared" si="261"/>
        <v>1</v>
      </c>
      <c r="AI427">
        <f>VLOOKUP(Y427,'Moy libre'!$B$5:$E$52,3)</f>
        <v>60</v>
      </c>
      <c r="AJ427">
        <f>VLOOKUP(Y427,'Moy libre'!$H$5:$K$52,3)</f>
        <v>60</v>
      </c>
      <c r="AK427">
        <f>VLOOKUP(Y427,'Moy libre'!$N$5:$Q$52,3)</f>
        <v>60</v>
      </c>
      <c r="AL427">
        <f>VLOOKUP(Y427,'Moy libre'!$T$5:$W$52,3)</f>
        <v>60</v>
      </c>
      <c r="AM427">
        <f>VLOOKUP(Y427,'Moy libre'!$Z$5:$AC$52,3)</f>
        <v>60</v>
      </c>
    </row>
    <row r="428" spans="1:56" x14ac:dyDescent="0.25">
      <c r="A428" s="3">
        <v>6127</v>
      </c>
      <c r="B428" s="2" t="s">
        <v>345</v>
      </c>
      <c r="C428" s="1"/>
      <c r="D428" s="1">
        <v>1.95</v>
      </c>
      <c r="E428" s="1" t="s">
        <v>38</v>
      </c>
      <c r="F428" s="1">
        <v>60</v>
      </c>
      <c r="G428" s="9">
        <v>0</v>
      </c>
      <c r="H428" s="9">
        <v>0</v>
      </c>
      <c r="I428" s="9">
        <v>0</v>
      </c>
      <c r="J428" s="1">
        <v>0</v>
      </c>
      <c r="K428" s="1">
        <v>60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f t="shared" si="242"/>
        <v>6127</v>
      </c>
      <c r="V428" s="1" t="str">
        <f t="shared" si="243"/>
        <v>Geert Loef</v>
      </c>
      <c r="W428" s="18"/>
      <c r="X428" s="20">
        <f t="shared" si="257"/>
        <v>1.95</v>
      </c>
      <c r="Y428" s="10">
        <f t="shared" si="258"/>
        <v>1.95</v>
      </c>
      <c r="AA428" t="str">
        <f t="shared" si="245"/>
        <v>Libre</v>
      </c>
      <c r="AB428" t="str">
        <f t="shared" si="246"/>
        <v>VOP</v>
      </c>
      <c r="AF428" s="22">
        <f t="shared" si="259"/>
        <v>0</v>
      </c>
      <c r="AG428" s="24">
        <f t="shared" si="260"/>
        <v>0</v>
      </c>
      <c r="AH428" s="24">
        <f t="shared" si="261"/>
        <v>1</v>
      </c>
      <c r="AI428">
        <f>VLOOKUP(Y428,'Moy libre'!$B$5:$E$52,3)</f>
        <v>60</v>
      </c>
      <c r="AJ428">
        <f>VLOOKUP(Y428,'Moy libre'!$H$5:$K$52,3)</f>
        <v>60</v>
      </c>
      <c r="AK428">
        <f>VLOOKUP(Y428,'Moy libre'!$N$5:$Q$52,3)</f>
        <v>60</v>
      </c>
      <c r="AL428">
        <f>VLOOKUP(Y428,'Moy libre'!$T$5:$W$52,3)</f>
        <v>60</v>
      </c>
      <c r="AM428">
        <f>VLOOKUP(Y428,'Moy libre'!$Z$5:$AC$52,3)</f>
        <v>60</v>
      </c>
      <c r="BB428">
        <f>BB424+BC424+BD424</f>
        <v>105</v>
      </c>
    </row>
    <row r="429" spans="1:56" x14ac:dyDescent="0.25">
      <c r="A429" s="3">
        <v>6021</v>
      </c>
      <c r="B429" s="2" t="s">
        <v>349</v>
      </c>
      <c r="C429" s="1"/>
      <c r="D429" s="1">
        <v>1.0309999999999999</v>
      </c>
      <c r="E429" s="1" t="s">
        <v>38</v>
      </c>
      <c r="F429" s="1">
        <v>32</v>
      </c>
      <c r="G429" s="9">
        <v>1.0429999999999999</v>
      </c>
      <c r="H429" s="1">
        <v>1.1779999999999999</v>
      </c>
      <c r="I429" s="9">
        <v>1.159</v>
      </c>
      <c r="J429" s="1">
        <v>1.1779999999999999</v>
      </c>
      <c r="K429" s="1">
        <v>35</v>
      </c>
      <c r="L429" s="1">
        <v>423</v>
      </c>
      <c r="M429" s="1">
        <v>359</v>
      </c>
      <c r="N429" s="1">
        <v>13</v>
      </c>
      <c r="O429" s="1">
        <v>259</v>
      </c>
      <c r="P429" s="1">
        <v>229</v>
      </c>
      <c r="Q429" s="1">
        <v>8</v>
      </c>
      <c r="R429" s="1">
        <v>682</v>
      </c>
      <c r="S429" s="1">
        <v>588</v>
      </c>
      <c r="T429" s="1">
        <v>21</v>
      </c>
      <c r="U429" s="1">
        <f t="shared" si="242"/>
        <v>6021</v>
      </c>
      <c r="V429" s="1" t="str">
        <f t="shared" si="243"/>
        <v>Bennie Bos</v>
      </c>
      <c r="W429" s="18"/>
      <c r="X429" s="20">
        <f t="shared" si="257"/>
        <v>1.0309999999999999</v>
      </c>
      <c r="Y429" s="10">
        <f t="shared" si="258"/>
        <v>1.1598639455782314</v>
      </c>
      <c r="AA429" t="str">
        <f t="shared" si="245"/>
        <v>Libre</v>
      </c>
      <c r="AB429" t="str">
        <f t="shared" si="246"/>
        <v>VOP</v>
      </c>
      <c r="AF429" s="22">
        <f t="shared" si="259"/>
        <v>1</v>
      </c>
      <c r="AG429" s="24">
        <f t="shared" si="260"/>
        <v>0</v>
      </c>
      <c r="AH429" s="24">
        <f t="shared" si="261"/>
        <v>0</v>
      </c>
      <c r="AI429">
        <f>VLOOKUP(Y429,'Moy libre'!$B$5:$E$52,3)</f>
        <v>35</v>
      </c>
      <c r="AJ429">
        <f>VLOOKUP(Y429,'Moy libre'!$H$5:$K$52,3)</f>
        <v>35</v>
      </c>
      <c r="AK429">
        <f>VLOOKUP(Y429,'Moy libre'!$N$5:$Q$52,3)</f>
        <v>35</v>
      </c>
      <c r="AL429">
        <f>VLOOKUP(Y429,'Moy libre'!$T$5:$W$52,3)</f>
        <v>35</v>
      </c>
      <c r="AM429">
        <f>VLOOKUP(Y429,'Moy libre'!$Z$5:$AC$52,3)</f>
        <v>35</v>
      </c>
    </row>
    <row r="430" spans="1:56" x14ac:dyDescent="0.25">
      <c r="AG430" s="24"/>
      <c r="AH430" s="24"/>
    </row>
    <row r="431" spans="1:56" ht="21" x14ac:dyDescent="0.4">
      <c r="A431" s="8" t="s">
        <v>350</v>
      </c>
      <c r="AG431" s="24"/>
      <c r="AH431" s="24"/>
    </row>
    <row r="432" spans="1:56" x14ac:dyDescent="0.25">
      <c r="AG432" s="24"/>
      <c r="AH432" s="24"/>
    </row>
    <row r="433" spans="1:39" x14ac:dyDescent="0.25">
      <c r="A433" s="2" t="s">
        <v>4</v>
      </c>
      <c r="B433" s="2" t="s">
        <v>5</v>
      </c>
      <c r="D433" s="1" t="s">
        <v>6</v>
      </c>
      <c r="E433" s="1" t="s">
        <v>7</v>
      </c>
      <c r="F433" s="1" t="s">
        <v>8</v>
      </c>
      <c r="G433" s="1" t="s">
        <v>9</v>
      </c>
      <c r="H433" s="1" t="s">
        <v>10</v>
      </c>
      <c r="I433" s="1" t="s">
        <v>11</v>
      </c>
      <c r="J433" s="1" t="s">
        <v>12</v>
      </c>
      <c r="L433" s="1" t="s">
        <v>13</v>
      </c>
      <c r="M433" s="1" t="s">
        <v>14</v>
      </c>
      <c r="N433" s="1" t="s">
        <v>15</v>
      </c>
      <c r="O433" s="1" t="s">
        <v>16</v>
      </c>
      <c r="P433" s="1" t="s">
        <v>17</v>
      </c>
      <c r="Q433" s="1" t="s">
        <v>18</v>
      </c>
      <c r="R433" s="1" t="s">
        <v>19</v>
      </c>
      <c r="S433" s="1" t="s">
        <v>20</v>
      </c>
      <c r="T433" s="1" t="s">
        <v>21</v>
      </c>
      <c r="U433" s="1"/>
      <c r="V433" s="1"/>
      <c r="W433" s="18"/>
      <c r="X433" s="20"/>
      <c r="AG433" s="24"/>
      <c r="AH433" s="24"/>
    </row>
    <row r="434" spans="1:39" x14ac:dyDescent="0.25">
      <c r="A434" s="3">
        <v>6664</v>
      </c>
      <c r="B434" s="2" t="s">
        <v>351</v>
      </c>
      <c r="C434" s="1"/>
      <c r="D434" s="1">
        <v>0.80600000000000005</v>
      </c>
      <c r="E434" s="1" t="s">
        <v>38</v>
      </c>
      <c r="F434" s="1">
        <v>25</v>
      </c>
      <c r="G434" s="1">
        <v>0.92700000000000005</v>
      </c>
      <c r="H434" s="9">
        <v>0.63700000000000001</v>
      </c>
      <c r="I434" s="9">
        <v>0.71299999999999997</v>
      </c>
      <c r="J434" s="1">
        <v>0.92700000000000005</v>
      </c>
      <c r="K434" s="1">
        <v>28</v>
      </c>
      <c r="L434" s="1">
        <v>125</v>
      </c>
      <c r="M434" s="1">
        <v>196</v>
      </c>
      <c r="N434" s="1">
        <v>7</v>
      </c>
      <c r="O434" s="1">
        <v>64</v>
      </c>
      <c r="P434" s="1">
        <v>69</v>
      </c>
      <c r="Q434" s="1">
        <v>3</v>
      </c>
      <c r="R434" s="1">
        <v>189</v>
      </c>
      <c r="S434" s="1">
        <v>265</v>
      </c>
      <c r="T434" s="1">
        <v>10</v>
      </c>
      <c r="U434" s="1">
        <f t="shared" ref="U434:U441" si="262">A434</f>
        <v>6664</v>
      </c>
      <c r="V434" s="1" t="str">
        <f t="shared" ref="V434:V441" si="263">B434</f>
        <v>Henk Wesselink</v>
      </c>
      <c r="W434" s="18"/>
      <c r="X434" s="20">
        <f t="shared" ref="X434:X441" si="264">D434</f>
        <v>0.80600000000000005</v>
      </c>
      <c r="Y434" s="10">
        <f t="shared" ref="Y434:Y441" si="265">IF(T434&gt;0,R434/S434,D434)</f>
        <v>0.71320754716981127</v>
      </c>
      <c r="AA434" t="str">
        <f>E434</f>
        <v>Libre</v>
      </c>
      <c r="AB434" t="str">
        <f>$A$431</f>
        <v>Wissel</v>
      </c>
      <c r="AF434" s="22">
        <f t="shared" ref="AF434:AF441" si="266">IF(Y434&gt;X434,1,0)</f>
        <v>0</v>
      </c>
      <c r="AG434" s="24">
        <f t="shared" ref="AG434:AG441" si="267">IF(Y434&lt;X434,1,0)</f>
        <v>1</v>
      </c>
      <c r="AH434" s="24">
        <f t="shared" ref="AH434:AH441" si="268">IF(X434=Y434,1,0)</f>
        <v>0</v>
      </c>
      <c r="AI434">
        <f>VLOOKUP(Y434,'Moy libre'!$B$5:$E$52,3)</f>
        <v>25</v>
      </c>
      <c r="AJ434">
        <f>VLOOKUP(Y434,'Moy libre'!$H$5:$K$52,3)</f>
        <v>22</v>
      </c>
      <c r="AK434">
        <f>VLOOKUP(Y434,'Moy libre'!$N$5:$Q$52,3)</f>
        <v>22</v>
      </c>
      <c r="AL434">
        <f>VLOOKUP(Y434,'Moy libre'!$T$5:$W$52,3)</f>
        <v>22</v>
      </c>
      <c r="AM434">
        <f>VLOOKUP(Y434,'Moy libre'!$Z$5:$AC$52,3)</f>
        <v>22</v>
      </c>
    </row>
    <row r="435" spans="1:39" x14ac:dyDescent="0.25">
      <c r="A435" s="3">
        <v>6570</v>
      </c>
      <c r="B435" s="2" t="s">
        <v>352</v>
      </c>
      <c r="C435" s="1"/>
      <c r="D435" s="1">
        <v>1.0820000000000001</v>
      </c>
      <c r="E435" s="1" t="s">
        <v>38</v>
      </c>
      <c r="F435" s="1">
        <v>32</v>
      </c>
      <c r="G435" s="1">
        <v>1.073</v>
      </c>
      <c r="H435" s="9">
        <v>0</v>
      </c>
      <c r="I435" s="9">
        <v>0.99399999999999999</v>
      </c>
      <c r="J435" s="1">
        <v>1.073</v>
      </c>
      <c r="K435" s="1">
        <v>32</v>
      </c>
      <c r="L435" s="1">
        <v>123</v>
      </c>
      <c r="M435" s="1">
        <v>124</v>
      </c>
      <c r="N435" s="1">
        <v>4</v>
      </c>
      <c r="O435" s="1">
        <v>57</v>
      </c>
      <c r="P435" s="1">
        <v>57</v>
      </c>
      <c r="Q435" s="1">
        <v>2</v>
      </c>
      <c r="R435" s="1">
        <v>180</v>
      </c>
      <c r="S435" s="1">
        <v>181</v>
      </c>
      <c r="T435" s="1">
        <v>6</v>
      </c>
      <c r="U435" s="1">
        <f t="shared" si="262"/>
        <v>6570</v>
      </c>
      <c r="V435" s="1" t="str">
        <f t="shared" si="263"/>
        <v>Ingrid de Wit</v>
      </c>
      <c r="W435" s="18"/>
      <c r="X435" s="20">
        <f t="shared" si="264"/>
        <v>1.0820000000000001</v>
      </c>
      <c r="Y435" s="10">
        <f t="shared" si="265"/>
        <v>0.99447513812154698</v>
      </c>
      <c r="AA435" t="str">
        <f t="shared" ref="AA435:AA441" si="269">E435</f>
        <v>Libre</v>
      </c>
      <c r="AB435" t="str">
        <f t="shared" ref="AB435:AB441" si="270">$A$431</f>
        <v>Wissel</v>
      </c>
      <c r="AF435" s="22">
        <f t="shared" si="266"/>
        <v>0</v>
      </c>
      <c r="AG435" s="24">
        <f t="shared" si="267"/>
        <v>1</v>
      </c>
      <c r="AH435" s="24">
        <f t="shared" si="268"/>
        <v>0</v>
      </c>
      <c r="AI435">
        <f>VLOOKUP(Y435,'Moy libre'!$B$5:$E$52,3)</f>
        <v>28</v>
      </c>
      <c r="AJ435">
        <f>VLOOKUP(Y435,'Moy libre'!$H$5:$K$52,3)</f>
        <v>28</v>
      </c>
      <c r="AK435">
        <f>VLOOKUP(Y435,'Moy libre'!$N$5:$Q$52,3)</f>
        <v>28</v>
      </c>
      <c r="AL435">
        <f>VLOOKUP(Y435,'Moy libre'!$T$5:$W$52,3)</f>
        <v>28</v>
      </c>
      <c r="AM435">
        <f>VLOOKUP(Y435,'Moy libre'!$Z$5:$AC$52,3)</f>
        <v>28</v>
      </c>
    </row>
    <row r="436" spans="1:39" x14ac:dyDescent="0.25">
      <c r="A436" s="3">
        <v>6429</v>
      </c>
      <c r="B436" s="2" t="s">
        <v>353</v>
      </c>
      <c r="C436" s="1"/>
      <c r="D436" s="1">
        <v>1.2</v>
      </c>
      <c r="E436" s="1" t="s">
        <v>38</v>
      </c>
      <c r="F436" s="1">
        <v>38</v>
      </c>
      <c r="G436" s="9">
        <v>1.1930000000000001</v>
      </c>
      <c r="H436" s="9">
        <v>1.25</v>
      </c>
      <c r="I436" s="1">
        <v>1.2849999999999999</v>
      </c>
      <c r="J436" s="1">
        <v>1.2849999999999999</v>
      </c>
      <c r="K436" s="1">
        <v>38</v>
      </c>
      <c r="L436" s="1">
        <v>160</v>
      </c>
      <c r="M436" s="1">
        <v>128</v>
      </c>
      <c r="N436" s="1">
        <v>5</v>
      </c>
      <c r="O436" s="1">
        <v>187</v>
      </c>
      <c r="P436" s="1">
        <v>142</v>
      </c>
      <c r="Q436" s="1">
        <v>5</v>
      </c>
      <c r="R436" s="1">
        <v>347</v>
      </c>
      <c r="S436" s="1">
        <v>270</v>
      </c>
      <c r="T436" s="1">
        <v>10</v>
      </c>
      <c r="U436" s="1">
        <f t="shared" si="262"/>
        <v>6429</v>
      </c>
      <c r="V436" s="1" t="str">
        <f t="shared" si="263"/>
        <v>Ivan Steffen</v>
      </c>
      <c r="W436" s="18"/>
      <c r="X436" s="20">
        <f t="shared" si="264"/>
        <v>1.2</v>
      </c>
      <c r="Y436" s="10">
        <f t="shared" si="265"/>
        <v>1.2851851851851852</v>
      </c>
      <c r="AA436" t="str">
        <f t="shared" si="269"/>
        <v>Libre</v>
      </c>
      <c r="AB436" t="str">
        <f t="shared" si="270"/>
        <v>Wissel</v>
      </c>
      <c r="AF436" s="22">
        <f t="shared" si="266"/>
        <v>1</v>
      </c>
      <c r="AG436" s="24">
        <f t="shared" si="267"/>
        <v>0</v>
      </c>
      <c r="AH436" s="24">
        <f t="shared" si="268"/>
        <v>0</v>
      </c>
      <c r="AI436">
        <f>VLOOKUP(Y436,'Moy libre'!$B$5:$E$52,3)</f>
        <v>38</v>
      </c>
      <c r="AJ436">
        <f>VLOOKUP(Y436,'Moy libre'!$H$5:$K$52,3)</f>
        <v>38</v>
      </c>
      <c r="AK436">
        <f>VLOOKUP(Y436,'Moy libre'!$N$5:$Q$52,3)</f>
        <v>38</v>
      </c>
      <c r="AL436">
        <f>VLOOKUP(Y436,'Moy libre'!$T$5:$W$52,3)</f>
        <v>38</v>
      </c>
      <c r="AM436">
        <f>VLOOKUP(Y436,'Moy libre'!$Z$5:$AC$52,3)</f>
        <v>38</v>
      </c>
    </row>
    <row r="437" spans="1:39" x14ac:dyDescent="0.25">
      <c r="A437" s="3">
        <v>6404</v>
      </c>
      <c r="B437" s="2" t="s">
        <v>354</v>
      </c>
      <c r="C437" s="1"/>
      <c r="D437" s="1">
        <v>1.0309999999999999</v>
      </c>
      <c r="E437" s="1" t="s">
        <v>38</v>
      </c>
      <c r="F437" s="1">
        <v>32</v>
      </c>
      <c r="G437" s="9">
        <v>0.91200000000000003</v>
      </c>
      <c r="H437" s="1">
        <v>0.95599999999999996</v>
      </c>
      <c r="I437" s="9">
        <v>0.873</v>
      </c>
      <c r="J437" s="1">
        <v>0.95599999999999996</v>
      </c>
      <c r="K437" s="1">
        <v>28</v>
      </c>
      <c r="L437" s="1">
        <v>198</v>
      </c>
      <c r="M437" s="1">
        <v>207</v>
      </c>
      <c r="N437" s="1">
        <v>8</v>
      </c>
      <c r="O437" s="1">
        <v>188</v>
      </c>
      <c r="P437" s="1">
        <v>235</v>
      </c>
      <c r="Q437" s="1">
        <v>7</v>
      </c>
      <c r="R437" s="1">
        <v>386</v>
      </c>
      <c r="S437" s="1">
        <v>442</v>
      </c>
      <c r="T437" s="1">
        <v>15</v>
      </c>
      <c r="U437" s="1">
        <f t="shared" si="262"/>
        <v>6404</v>
      </c>
      <c r="V437" s="1" t="str">
        <f t="shared" si="263"/>
        <v>Jan van der Zanden</v>
      </c>
      <c r="W437" s="18"/>
      <c r="X437" s="20">
        <f t="shared" si="264"/>
        <v>1.0309999999999999</v>
      </c>
      <c r="Y437" s="10">
        <f t="shared" si="265"/>
        <v>0.87330316742081449</v>
      </c>
      <c r="AA437" t="str">
        <f t="shared" si="269"/>
        <v>Libre</v>
      </c>
      <c r="AB437" t="str">
        <f t="shared" si="270"/>
        <v>Wissel</v>
      </c>
      <c r="AF437" s="22">
        <f t="shared" si="266"/>
        <v>0</v>
      </c>
      <c r="AG437" s="24">
        <f t="shared" si="267"/>
        <v>1</v>
      </c>
      <c r="AH437" s="24">
        <f t="shared" si="268"/>
        <v>0</v>
      </c>
      <c r="AI437">
        <f>VLOOKUP(Y437,'Moy libre'!$B$5:$E$52,3)</f>
        <v>25</v>
      </c>
      <c r="AJ437">
        <f>VLOOKUP(Y437,'Moy libre'!$H$5:$K$52,3)</f>
        <v>25</v>
      </c>
      <c r="AK437">
        <f>VLOOKUP(Y437,'Moy libre'!$N$5:$Q$52,3)</f>
        <v>25</v>
      </c>
      <c r="AL437">
        <f>VLOOKUP(Y437,'Moy libre'!$T$5:$W$52,3)</f>
        <v>25</v>
      </c>
      <c r="AM437">
        <f>VLOOKUP(Y437,'Moy libre'!$Z$5:$AC$52,3)</f>
        <v>25</v>
      </c>
    </row>
    <row r="438" spans="1:39" x14ac:dyDescent="0.25">
      <c r="A438" s="3">
        <v>6350</v>
      </c>
      <c r="B438" s="2" t="s">
        <v>355</v>
      </c>
      <c r="C438" s="1"/>
      <c r="D438" s="1">
        <v>1.379</v>
      </c>
      <c r="E438" s="1" t="s">
        <v>38</v>
      </c>
      <c r="F438" s="1">
        <v>41</v>
      </c>
      <c r="G438" s="1">
        <v>1.488</v>
      </c>
      <c r="H438" s="9">
        <v>1.474</v>
      </c>
      <c r="I438" s="9">
        <v>1.474</v>
      </c>
      <c r="J438" s="1">
        <v>1.488</v>
      </c>
      <c r="K438" s="1">
        <v>45</v>
      </c>
      <c r="L438" s="1">
        <v>233</v>
      </c>
      <c r="M438" s="1">
        <v>158</v>
      </c>
      <c r="N438" s="1">
        <v>6</v>
      </c>
      <c r="O438" s="1">
        <v>0</v>
      </c>
      <c r="P438" s="1">
        <v>0</v>
      </c>
      <c r="Q438" s="1">
        <v>0</v>
      </c>
      <c r="R438" s="1">
        <v>233</v>
      </c>
      <c r="S438" s="1">
        <v>158</v>
      </c>
      <c r="T438" s="1">
        <v>6</v>
      </c>
      <c r="U438" s="1">
        <f t="shared" si="262"/>
        <v>6350</v>
      </c>
      <c r="V438" s="1" t="str">
        <f t="shared" si="263"/>
        <v>Ben Timmermans</v>
      </c>
      <c r="W438" s="18"/>
      <c r="X438" s="20">
        <f t="shared" si="264"/>
        <v>1.379</v>
      </c>
      <c r="Y438" s="10">
        <f t="shared" si="265"/>
        <v>1.4746835443037976</v>
      </c>
      <c r="AA438" t="str">
        <f t="shared" si="269"/>
        <v>Libre</v>
      </c>
      <c r="AB438" t="str">
        <f t="shared" si="270"/>
        <v>Wissel</v>
      </c>
      <c r="AF438" s="22">
        <f t="shared" si="266"/>
        <v>1</v>
      </c>
      <c r="AG438" s="24">
        <f t="shared" si="267"/>
        <v>0</v>
      </c>
      <c r="AH438" s="24">
        <f t="shared" si="268"/>
        <v>0</v>
      </c>
      <c r="AI438">
        <f>VLOOKUP(Y438,'Moy libre'!$B$5:$E$52,3)</f>
        <v>45</v>
      </c>
      <c r="AJ438">
        <f>VLOOKUP(Y438,'Moy libre'!$H$5:$K$52,3)</f>
        <v>45</v>
      </c>
      <c r="AK438">
        <f>VLOOKUP(Y438,'Moy libre'!$N$5:$Q$52,3)</f>
        <v>45</v>
      </c>
      <c r="AL438">
        <f>VLOOKUP(Y438,'Moy libre'!$T$5:$W$52,3)</f>
        <v>45</v>
      </c>
      <c r="AM438">
        <f>VLOOKUP(Y438,'Moy libre'!$Z$5:$AC$52,3)</f>
        <v>45</v>
      </c>
    </row>
    <row r="439" spans="1:39" x14ac:dyDescent="0.25">
      <c r="A439" s="3">
        <v>6177</v>
      </c>
      <c r="B439" s="2" t="s">
        <v>356</v>
      </c>
      <c r="C439" s="1"/>
      <c r="D439" s="1">
        <v>1.0069999999999999</v>
      </c>
      <c r="E439" s="1" t="s">
        <v>38</v>
      </c>
      <c r="F439" s="1">
        <v>32</v>
      </c>
      <c r="G439" s="1">
        <v>1.089</v>
      </c>
      <c r="H439" s="9">
        <v>0.92100000000000004</v>
      </c>
      <c r="I439" s="9">
        <v>0.97499999999999998</v>
      </c>
      <c r="J439" s="1">
        <v>1.089</v>
      </c>
      <c r="K439" s="1">
        <v>32</v>
      </c>
      <c r="L439" s="1">
        <v>282</v>
      </c>
      <c r="M439" s="1">
        <v>306</v>
      </c>
      <c r="N439" s="1">
        <v>10</v>
      </c>
      <c r="O439" s="1">
        <v>190</v>
      </c>
      <c r="P439" s="1">
        <v>178</v>
      </c>
      <c r="Q439" s="1">
        <v>6</v>
      </c>
      <c r="R439" s="1">
        <v>472</v>
      </c>
      <c r="S439" s="1">
        <v>484</v>
      </c>
      <c r="T439" s="1">
        <v>16</v>
      </c>
      <c r="U439" s="1">
        <f t="shared" si="262"/>
        <v>6177</v>
      </c>
      <c r="V439" s="1" t="str">
        <f t="shared" si="263"/>
        <v>Paul Steltenpool</v>
      </c>
      <c r="W439" s="18"/>
      <c r="X439" s="20">
        <f t="shared" si="264"/>
        <v>1.0069999999999999</v>
      </c>
      <c r="Y439" s="10">
        <f t="shared" si="265"/>
        <v>0.97520661157024791</v>
      </c>
      <c r="AA439" t="str">
        <f t="shared" si="269"/>
        <v>Libre</v>
      </c>
      <c r="AB439" t="str">
        <f t="shared" si="270"/>
        <v>Wissel</v>
      </c>
      <c r="AF439" s="22">
        <f t="shared" si="266"/>
        <v>0</v>
      </c>
      <c r="AG439" s="24">
        <f t="shared" si="267"/>
        <v>1</v>
      </c>
      <c r="AH439" s="24">
        <f t="shared" si="268"/>
        <v>0</v>
      </c>
      <c r="AI439">
        <f>VLOOKUP(Y439,'Moy libre'!$B$5:$E$52,3)</f>
        <v>28</v>
      </c>
      <c r="AJ439">
        <f>VLOOKUP(Y439,'Moy libre'!$H$5:$K$52,3)</f>
        <v>28</v>
      </c>
      <c r="AK439">
        <f>VLOOKUP(Y439,'Moy libre'!$N$5:$Q$52,3)</f>
        <v>28</v>
      </c>
      <c r="AL439">
        <f>VLOOKUP(Y439,'Moy libre'!$T$5:$W$52,3)</f>
        <v>28</v>
      </c>
      <c r="AM439">
        <f>VLOOKUP(Y439,'Moy libre'!$Z$5:$AC$52,3)</f>
        <v>28</v>
      </c>
    </row>
    <row r="440" spans="1:39" x14ac:dyDescent="0.25">
      <c r="A440" s="3">
        <v>6069</v>
      </c>
      <c r="B440" s="2" t="s">
        <v>357</v>
      </c>
      <c r="C440" s="1"/>
      <c r="D440" s="1">
        <v>1.4890000000000001</v>
      </c>
      <c r="E440" s="1" t="s">
        <v>38</v>
      </c>
      <c r="F440" s="1">
        <v>45</v>
      </c>
      <c r="G440" s="1">
        <v>1.492</v>
      </c>
      <c r="H440" s="9">
        <v>0</v>
      </c>
      <c r="I440" s="9">
        <v>1.4419999999999999</v>
      </c>
      <c r="J440" s="1">
        <v>1.492</v>
      </c>
      <c r="K440" s="1">
        <v>45</v>
      </c>
      <c r="L440" s="1">
        <v>118</v>
      </c>
      <c r="M440" s="1">
        <v>84</v>
      </c>
      <c r="N440" s="1">
        <v>3</v>
      </c>
      <c r="O440" s="1">
        <v>335</v>
      </c>
      <c r="P440" s="1">
        <v>230</v>
      </c>
      <c r="Q440" s="1">
        <v>8</v>
      </c>
      <c r="R440" s="1">
        <v>453</v>
      </c>
      <c r="S440" s="1">
        <v>314</v>
      </c>
      <c r="T440" s="1">
        <v>11</v>
      </c>
      <c r="U440" s="1">
        <f t="shared" si="262"/>
        <v>6069</v>
      </c>
      <c r="V440" s="1" t="str">
        <f t="shared" si="263"/>
        <v>Piet Derksen</v>
      </c>
      <c r="W440" s="18"/>
      <c r="X440" s="20">
        <f t="shared" si="264"/>
        <v>1.4890000000000001</v>
      </c>
      <c r="Y440" s="10">
        <f t="shared" si="265"/>
        <v>1.4426751592356688</v>
      </c>
      <c r="AA440" t="str">
        <f t="shared" si="269"/>
        <v>Libre</v>
      </c>
      <c r="AB440" t="str">
        <f t="shared" si="270"/>
        <v>Wissel</v>
      </c>
      <c r="AF440" s="22">
        <f t="shared" si="266"/>
        <v>0</v>
      </c>
      <c r="AG440" s="24">
        <f t="shared" si="267"/>
        <v>1</v>
      </c>
      <c r="AH440" s="24">
        <f t="shared" si="268"/>
        <v>0</v>
      </c>
      <c r="AI440">
        <f>VLOOKUP(Y440,'Moy libre'!$B$5:$E$52,3)</f>
        <v>45</v>
      </c>
      <c r="AJ440">
        <f>VLOOKUP(Y440,'Moy libre'!$H$5:$K$52,3)</f>
        <v>45</v>
      </c>
      <c r="AK440">
        <f>VLOOKUP(Y440,'Moy libre'!$N$5:$Q$52,3)</f>
        <v>45</v>
      </c>
      <c r="AL440">
        <f>VLOOKUP(Y440,'Moy libre'!$T$5:$W$52,3)</f>
        <v>45</v>
      </c>
      <c r="AM440">
        <f>VLOOKUP(Y440,'Moy libre'!$Z$5:$AC$52,3)</f>
        <v>45</v>
      </c>
    </row>
    <row r="441" spans="1:39" x14ac:dyDescent="0.25">
      <c r="A441" s="3">
        <v>6056</v>
      </c>
      <c r="B441" s="2" t="s">
        <v>358</v>
      </c>
      <c r="C441" s="1"/>
      <c r="D441" s="1">
        <v>1.5209999999999999</v>
      </c>
      <c r="E441" s="1" t="s">
        <v>38</v>
      </c>
      <c r="F441" s="1">
        <v>48</v>
      </c>
      <c r="G441" s="1">
        <v>1.69</v>
      </c>
      <c r="H441" s="9">
        <v>1.4830000000000001</v>
      </c>
      <c r="I441" s="9">
        <v>1.5840000000000001</v>
      </c>
      <c r="J441" s="1">
        <v>1.69</v>
      </c>
      <c r="K441" s="1">
        <v>51</v>
      </c>
      <c r="L441" s="1">
        <v>221</v>
      </c>
      <c r="M441" s="1">
        <v>149</v>
      </c>
      <c r="N441" s="1">
        <v>5</v>
      </c>
      <c r="O441" s="1">
        <v>240</v>
      </c>
      <c r="P441" s="1">
        <v>142</v>
      </c>
      <c r="Q441" s="1">
        <v>5</v>
      </c>
      <c r="R441" s="1">
        <v>461</v>
      </c>
      <c r="S441" s="1">
        <v>291</v>
      </c>
      <c r="T441" s="1">
        <v>10</v>
      </c>
      <c r="U441" s="1">
        <f t="shared" si="262"/>
        <v>6056</v>
      </c>
      <c r="V441" s="1" t="str">
        <f t="shared" si="263"/>
        <v>Berty Bruins</v>
      </c>
      <c r="W441" s="18"/>
      <c r="X441" s="20">
        <f t="shared" si="264"/>
        <v>1.5209999999999999</v>
      </c>
      <c r="Y441" s="10">
        <f t="shared" si="265"/>
        <v>1.5841924398625429</v>
      </c>
      <c r="AA441" t="str">
        <f t="shared" si="269"/>
        <v>Libre</v>
      </c>
      <c r="AB441" t="str">
        <f t="shared" si="270"/>
        <v>Wissel</v>
      </c>
      <c r="AF441" s="22">
        <f t="shared" si="266"/>
        <v>1</v>
      </c>
      <c r="AG441" s="24">
        <f t="shared" si="267"/>
        <v>0</v>
      </c>
      <c r="AH441" s="24">
        <f t="shared" si="268"/>
        <v>0</v>
      </c>
      <c r="AI441">
        <f>VLOOKUP(Y441,'Moy libre'!$B$5:$E$52,3)</f>
        <v>48</v>
      </c>
      <c r="AJ441">
        <f>VLOOKUP(Y441,'Moy libre'!$H$5:$K$52,3)</f>
        <v>48</v>
      </c>
      <c r="AK441">
        <f>VLOOKUP(Y441,'Moy libre'!$N$5:$Q$52,3)</f>
        <v>48</v>
      </c>
      <c r="AL441">
        <f>VLOOKUP(Y441,'Moy libre'!$T$5:$W$52,3)</f>
        <v>48</v>
      </c>
      <c r="AM441">
        <f>VLOOKUP(Y441,'Moy libre'!$Z$5:$AC$52,3)</f>
        <v>48</v>
      </c>
    </row>
    <row r="443" spans="1:39" x14ac:dyDescent="0.25">
      <c r="AF443" s="22">
        <f>SUM(AF11:AF442)</f>
        <v>131</v>
      </c>
      <c r="AG443" s="22">
        <f>SUM(AG11:AG442)</f>
        <v>117</v>
      </c>
      <c r="AH443" s="22">
        <f>SUM(AH11:AH442)</f>
        <v>13</v>
      </c>
    </row>
    <row r="444" spans="1:39" x14ac:dyDescent="0.25">
      <c r="AE444" s="5" t="s">
        <v>348</v>
      </c>
      <c r="AF444" s="22">
        <f>AF443/2.61</f>
        <v>50.191570881226056</v>
      </c>
      <c r="AG444" s="22">
        <f>AG443/2.61</f>
        <v>44.827586206896555</v>
      </c>
      <c r="AH444" s="22">
        <f>AH443/2.61</f>
        <v>4.9808429118773949</v>
      </c>
    </row>
    <row r="445" spans="1:39" x14ac:dyDescent="0.25">
      <c r="AF445" s="5" t="s">
        <v>1</v>
      </c>
      <c r="AG445" s="5" t="s">
        <v>2</v>
      </c>
      <c r="AH445" s="5" t="s">
        <v>3</v>
      </c>
    </row>
    <row r="451" spans="32:32" x14ac:dyDescent="0.25">
      <c r="AF451" s="22">
        <f>AF443+AG443+AH443</f>
        <v>261</v>
      </c>
    </row>
  </sheetData>
  <sheetProtection algorithmName="SHA-512" hashValue="/xljBBiPaDbVUCcjfZ3t8ExXvkXLQDTj2uhEoDnNcTCbp9/udoLNR13t23QTVOvSpT3wmw7m6iPDmoxJG+xoNQ==" saltValue="+uhBShmnPpLozD7ZD/jtAQ==" spinCount="100000" sheet="1" selectLockedCells="1" selectUnlockedCells="1"/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6905-4754-427D-9C8E-7F6F556CFE5A}">
  <dimension ref="A3:AC52"/>
  <sheetViews>
    <sheetView workbookViewId="0">
      <selection activeCell="L7" sqref="L7"/>
    </sheetView>
  </sheetViews>
  <sheetFormatPr defaultRowHeight="13.2" x14ac:dyDescent="0.25"/>
  <cols>
    <col min="1" max="1" width="8.5546875" customWidth="1"/>
    <col min="2" max="2" width="6.5546875" customWidth="1"/>
    <col min="3" max="3" width="9.44140625" customWidth="1"/>
    <col min="4" max="4" width="4" customWidth="1"/>
    <col min="5" max="5" width="10.5546875" customWidth="1"/>
    <col min="7" max="7" width="8.5546875" customWidth="1"/>
    <col min="8" max="8" width="6.5546875" customWidth="1"/>
    <col min="9" max="9" width="9.44140625" customWidth="1"/>
    <col min="10" max="10" width="4" customWidth="1"/>
    <col min="11" max="11" width="10.5546875" customWidth="1"/>
    <col min="13" max="13" width="8.5546875" customWidth="1"/>
    <col min="14" max="14" width="6.5546875" customWidth="1"/>
    <col min="15" max="15" width="9.44140625" customWidth="1"/>
    <col min="16" max="16" width="4" customWidth="1"/>
    <col min="17" max="17" width="10.5546875" customWidth="1"/>
    <col min="19" max="19" width="8.5546875" customWidth="1"/>
    <col min="20" max="20" width="6.5546875" customWidth="1"/>
    <col min="21" max="21" width="9.44140625" customWidth="1"/>
    <col min="22" max="22" width="4" customWidth="1"/>
    <col min="23" max="23" width="10.5546875" customWidth="1"/>
    <col min="25" max="25" width="8.5546875" customWidth="1"/>
    <col min="26" max="26" width="6.5546875" customWidth="1"/>
    <col min="27" max="27" width="9.44140625" customWidth="1"/>
    <col min="28" max="28" width="4" customWidth="1"/>
    <col min="29" max="29" width="10.5546875" customWidth="1"/>
  </cols>
  <sheetData>
    <row r="3" spans="1:29" x14ac:dyDescent="0.25">
      <c r="A3" s="12" t="s">
        <v>359</v>
      </c>
      <c r="B3" s="12"/>
      <c r="C3" s="12"/>
      <c r="D3" s="12"/>
      <c r="E3" s="12"/>
      <c r="G3" s="11" t="s">
        <v>360</v>
      </c>
      <c r="H3" s="11"/>
      <c r="I3" s="11"/>
      <c r="J3" s="11"/>
      <c r="K3" s="11"/>
      <c r="M3" s="11" t="s">
        <v>361</v>
      </c>
      <c r="N3" s="11"/>
      <c r="O3" s="11"/>
      <c r="P3" s="11"/>
      <c r="Q3" s="11"/>
      <c r="S3" s="11" t="s">
        <v>362</v>
      </c>
      <c r="T3" s="11"/>
      <c r="U3" s="11"/>
      <c r="V3" s="11"/>
      <c r="W3" s="11"/>
      <c r="Y3" s="11" t="s">
        <v>363</v>
      </c>
      <c r="Z3" s="11"/>
      <c r="AA3" s="11"/>
      <c r="AB3" s="11"/>
      <c r="AC3" s="11"/>
    </row>
    <row r="4" spans="1:29" ht="15" customHeight="1" x14ac:dyDescent="0.25">
      <c r="A4" t="s">
        <v>7</v>
      </c>
      <c r="B4" t="s">
        <v>364</v>
      </c>
      <c r="C4" t="s">
        <v>365</v>
      </c>
      <c r="D4" t="s">
        <v>366</v>
      </c>
      <c r="E4" t="s">
        <v>367</v>
      </c>
      <c r="G4" t="s">
        <v>7</v>
      </c>
      <c r="H4" t="s">
        <v>364</v>
      </c>
      <c r="I4" t="s">
        <v>365</v>
      </c>
      <c r="J4" t="s">
        <v>366</v>
      </c>
      <c r="K4" t="s">
        <v>367</v>
      </c>
      <c r="M4" t="s">
        <v>7</v>
      </c>
      <c r="N4" t="s">
        <v>364</v>
      </c>
      <c r="O4" t="s">
        <v>365</v>
      </c>
      <c r="P4" t="s">
        <v>366</v>
      </c>
      <c r="Q4" t="s">
        <v>367</v>
      </c>
      <c r="S4" t="s">
        <v>7</v>
      </c>
      <c r="T4" t="s">
        <v>364</v>
      </c>
      <c r="U4" t="s">
        <v>365</v>
      </c>
      <c r="V4" t="s">
        <v>366</v>
      </c>
      <c r="W4" t="s">
        <v>367</v>
      </c>
      <c r="Y4" t="s">
        <v>7</v>
      </c>
      <c r="Z4" t="s">
        <v>364</v>
      </c>
      <c r="AA4" t="s">
        <v>365</v>
      </c>
      <c r="AB4" t="s">
        <v>366</v>
      </c>
      <c r="AC4" t="s">
        <v>367</v>
      </c>
    </row>
    <row r="5" spans="1:29" ht="15" customHeight="1" x14ac:dyDescent="0.25">
      <c r="A5" t="s">
        <v>38</v>
      </c>
      <c r="B5">
        <v>0.01</v>
      </c>
      <c r="C5">
        <v>0.09</v>
      </c>
      <c r="D5">
        <v>25</v>
      </c>
      <c r="E5">
        <v>28</v>
      </c>
      <c r="G5" t="s">
        <v>38</v>
      </c>
      <c r="H5">
        <v>0.01</v>
      </c>
      <c r="I5">
        <v>0.09</v>
      </c>
      <c r="J5">
        <v>20</v>
      </c>
      <c r="K5">
        <v>22</v>
      </c>
      <c r="M5" t="s">
        <v>38</v>
      </c>
      <c r="N5">
        <v>0.01</v>
      </c>
      <c r="O5">
        <v>0.09</v>
      </c>
      <c r="P5">
        <v>18</v>
      </c>
      <c r="Q5">
        <v>20</v>
      </c>
      <c r="S5" t="s">
        <v>38</v>
      </c>
      <c r="T5">
        <v>0.01</v>
      </c>
      <c r="U5">
        <v>0.09</v>
      </c>
      <c r="V5">
        <v>15</v>
      </c>
      <c r="W5">
        <v>17</v>
      </c>
      <c r="Y5" t="s">
        <v>38</v>
      </c>
      <c r="Z5">
        <v>0.01</v>
      </c>
      <c r="AA5">
        <v>0.09</v>
      </c>
      <c r="AB5">
        <v>10</v>
      </c>
      <c r="AC5">
        <v>11</v>
      </c>
    </row>
    <row r="6" spans="1:29" ht="15" customHeight="1" x14ac:dyDescent="0.25">
      <c r="A6" t="s">
        <v>38</v>
      </c>
      <c r="B6">
        <v>0.1</v>
      </c>
      <c r="C6">
        <v>0.19900000000000001</v>
      </c>
      <c r="D6">
        <v>25</v>
      </c>
      <c r="E6">
        <v>28</v>
      </c>
      <c r="G6" t="s">
        <v>38</v>
      </c>
      <c r="H6">
        <v>0.1</v>
      </c>
      <c r="I6">
        <v>0.19900000000000001</v>
      </c>
      <c r="J6">
        <v>20</v>
      </c>
      <c r="K6">
        <v>22</v>
      </c>
      <c r="M6" t="s">
        <v>38</v>
      </c>
      <c r="N6">
        <v>0.1</v>
      </c>
      <c r="O6">
        <v>0.19900000000000001</v>
      </c>
      <c r="P6">
        <v>18</v>
      </c>
      <c r="Q6">
        <v>20</v>
      </c>
      <c r="S6" t="s">
        <v>38</v>
      </c>
      <c r="T6">
        <v>0.1</v>
      </c>
      <c r="U6">
        <v>0.19900000000000001</v>
      </c>
      <c r="V6">
        <v>15</v>
      </c>
      <c r="W6">
        <v>17</v>
      </c>
      <c r="Y6" t="s">
        <v>38</v>
      </c>
      <c r="Z6">
        <v>0.1</v>
      </c>
      <c r="AA6">
        <v>0.19900000000000001</v>
      </c>
      <c r="AB6">
        <v>11</v>
      </c>
      <c r="AC6">
        <v>13</v>
      </c>
    </row>
    <row r="7" spans="1:29" ht="15" customHeight="1" x14ac:dyDescent="0.25">
      <c r="A7" t="s">
        <v>38</v>
      </c>
      <c r="B7">
        <v>0.2</v>
      </c>
      <c r="C7">
        <v>0.29899999999999999</v>
      </c>
      <c r="D7">
        <v>25</v>
      </c>
      <c r="E7">
        <v>28</v>
      </c>
      <c r="G7" t="s">
        <v>38</v>
      </c>
      <c r="H7">
        <v>0.2</v>
      </c>
      <c r="I7">
        <v>0.29899999999999999</v>
      </c>
      <c r="J7">
        <v>20</v>
      </c>
      <c r="K7">
        <v>22</v>
      </c>
      <c r="M7" t="s">
        <v>38</v>
      </c>
      <c r="N7">
        <v>0.2</v>
      </c>
      <c r="O7">
        <v>0.29899999999999999</v>
      </c>
      <c r="P7">
        <v>18</v>
      </c>
      <c r="Q7">
        <v>20</v>
      </c>
      <c r="S7" t="s">
        <v>38</v>
      </c>
      <c r="T7">
        <v>0.2</v>
      </c>
      <c r="U7">
        <v>0.29899999999999999</v>
      </c>
      <c r="V7">
        <v>15</v>
      </c>
      <c r="W7">
        <v>17</v>
      </c>
      <c r="Y7" t="s">
        <v>38</v>
      </c>
      <c r="Z7">
        <v>0.2</v>
      </c>
      <c r="AA7">
        <v>0.29899999999999999</v>
      </c>
      <c r="AB7">
        <v>12</v>
      </c>
      <c r="AC7">
        <v>14</v>
      </c>
    </row>
    <row r="8" spans="1:29" ht="15" customHeight="1" x14ac:dyDescent="0.25">
      <c r="A8" t="s">
        <v>38</v>
      </c>
      <c r="B8">
        <v>0.3</v>
      </c>
      <c r="C8">
        <v>0.39900000000000002</v>
      </c>
      <c r="D8">
        <v>25</v>
      </c>
      <c r="E8">
        <v>28</v>
      </c>
      <c r="G8" t="s">
        <v>38</v>
      </c>
      <c r="H8">
        <v>0.3</v>
      </c>
      <c r="I8">
        <v>0.39900000000000002</v>
      </c>
      <c r="J8">
        <v>20</v>
      </c>
      <c r="K8">
        <v>22</v>
      </c>
      <c r="M8" t="s">
        <v>38</v>
      </c>
      <c r="N8">
        <v>0.3</v>
      </c>
      <c r="O8">
        <v>0.39900000000000002</v>
      </c>
      <c r="P8">
        <v>18</v>
      </c>
      <c r="Q8">
        <v>20</v>
      </c>
      <c r="S8" t="s">
        <v>38</v>
      </c>
      <c r="T8">
        <v>0.3</v>
      </c>
      <c r="U8">
        <v>0.39900000000000002</v>
      </c>
      <c r="V8">
        <v>15</v>
      </c>
      <c r="W8">
        <v>17</v>
      </c>
      <c r="Y8" t="s">
        <v>38</v>
      </c>
      <c r="Z8">
        <v>0.3</v>
      </c>
      <c r="AA8">
        <v>0.39900000000000002</v>
      </c>
      <c r="AB8">
        <v>14</v>
      </c>
      <c r="AC8">
        <v>16</v>
      </c>
    </row>
    <row r="9" spans="1:29" ht="15" customHeight="1" x14ac:dyDescent="0.25">
      <c r="A9" t="s">
        <v>38</v>
      </c>
      <c r="B9">
        <v>0.4</v>
      </c>
      <c r="C9">
        <v>0.499</v>
      </c>
      <c r="D9">
        <v>25</v>
      </c>
      <c r="E9">
        <v>28</v>
      </c>
      <c r="G9" t="s">
        <v>38</v>
      </c>
      <c r="H9">
        <v>0.4</v>
      </c>
      <c r="I9">
        <v>0.499</v>
      </c>
      <c r="J9">
        <v>20</v>
      </c>
      <c r="K9">
        <v>22</v>
      </c>
      <c r="M9" t="s">
        <v>38</v>
      </c>
      <c r="N9">
        <v>0.4</v>
      </c>
      <c r="O9">
        <v>0.499</v>
      </c>
      <c r="P9">
        <v>18</v>
      </c>
      <c r="Q9">
        <v>20</v>
      </c>
      <c r="S9" t="s">
        <v>38</v>
      </c>
      <c r="T9">
        <v>0.4</v>
      </c>
      <c r="U9">
        <v>0.499</v>
      </c>
      <c r="V9">
        <v>15</v>
      </c>
      <c r="W9">
        <v>17</v>
      </c>
      <c r="Y9" t="s">
        <v>38</v>
      </c>
      <c r="Z9">
        <v>0.4</v>
      </c>
      <c r="AA9">
        <v>0.499</v>
      </c>
      <c r="AB9">
        <v>15</v>
      </c>
      <c r="AC9">
        <v>17</v>
      </c>
    </row>
    <row r="10" spans="1:29" ht="15" customHeight="1" x14ac:dyDescent="0.25">
      <c r="A10" t="s">
        <v>38</v>
      </c>
      <c r="B10">
        <v>0.5</v>
      </c>
      <c r="C10">
        <v>0.59899999999999998</v>
      </c>
      <c r="D10">
        <v>25</v>
      </c>
      <c r="E10">
        <v>28</v>
      </c>
      <c r="G10" t="s">
        <v>38</v>
      </c>
      <c r="H10">
        <v>0.5</v>
      </c>
      <c r="I10">
        <v>0.59899999999999998</v>
      </c>
      <c r="J10">
        <v>20</v>
      </c>
      <c r="K10">
        <v>22</v>
      </c>
      <c r="M10" t="s">
        <v>38</v>
      </c>
      <c r="N10">
        <v>0.5</v>
      </c>
      <c r="O10">
        <v>0.59899999999999998</v>
      </c>
      <c r="P10">
        <v>18</v>
      </c>
      <c r="Q10">
        <v>20</v>
      </c>
      <c r="S10" t="s">
        <v>38</v>
      </c>
      <c r="T10">
        <v>0.5</v>
      </c>
      <c r="U10">
        <v>0.59899999999999998</v>
      </c>
      <c r="V10">
        <v>16</v>
      </c>
      <c r="W10">
        <v>18</v>
      </c>
      <c r="Y10" t="s">
        <v>38</v>
      </c>
      <c r="Z10">
        <v>0.5</v>
      </c>
      <c r="AA10">
        <v>0.59899999999999998</v>
      </c>
      <c r="AB10">
        <v>16</v>
      </c>
      <c r="AC10">
        <v>18</v>
      </c>
    </row>
    <row r="11" spans="1:29" ht="15" customHeight="1" x14ac:dyDescent="0.25">
      <c r="A11" t="s">
        <v>38</v>
      </c>
      <c r="B11">
        <v>0.6</v>
      </c>
      <c r="C11">
        <v>0.69899999999999995</v>
      </c>
      <c r="D11">
        <v>25</v>
      </c>
      <c r="E11">
        <v>28</v>
      </c>
      <c r="G11" t="s">
        <v>38</v>
      </c>
      <c r="H11">
        <v>0.6</v>
      </c>
      <c r="I11">
        <v>0.69899999999999995</v>
      </c>
      <c r="J11">
        <v>20</v>
      </c>
      <c r="K11">
        <v>22</v>
      </c>
      <c r="M11" t="s">
        <v>38</v>
      </c>
      <c r="N11">
        <v>0.6</v>
      </c>
      <c r="O11">
        <v>0.69899999999999995</v>
      </c>
      <c r="P11">
        <v>19</v>
      </c>
      <c r="Q11">
        <v>21</v>
      </c>
      <c r="S11" t="s">
        <v>38</v>
      </c>
      <c r="T11">
        <v>0.6</v>
      </c>
      <c r="U11">
        <v>0.69899999999999995</v>
      </c>
      <c r="V11">
        <v>19</v>
      </c>
      <c r="W11">
        <v>21</v>
      </c>
      <c r="Y11" t="s">
        <v>38</v>
      </c>
      <c r="Z11">
        <v>0.6</v>
      </c>
      <c r="AA11">
        <v>0.69899999999999995</v>
      </c>
      <c r="AB11">
        <v>19</v>
      </c>
      <c r="AC11">
        <v>21</v>
      </c>
    </row>
    <row r="12" spans="1:29" ht="15" customHeight="1" x14ac:dyDescent="0.25">
      <c r="A12" t="s">
        <v>38</v>
      </c>
      <c r="B12">
        <v>0.7</v>
      </c>
      <c r="C12">
        <v>0.79900000000000004</v>
      </c>
      <c r="D12">
        <v>25</v>
      </c>
      <c r="E12">
        <v>28</v>
      </c>
      <c r="G12" t="s">
        <v>38</v>
      </c>
      <c r="H12">
        <v>0.7</v>
      </c>
      <c r="I12">
        <v>0.79900000000000004</v>
      </c>
      <c r="J12">
        <v>22</v>
      </c>
      <c r="K12">
        <v>25</v>
      </c>
      <c r="M12" t="s">
        <v>38</v>
      </c>
      <c r="N12">
        <v>0.7</v>
      </c>
      <c r="O12">
        <v>0.79900000000000004</v>
      </c>
      <c r="P12">
        <v>22</v>
      </c>
      <c r="Q12">
        <v>25</v>
      </c>
      <c r="S12" t="s">
        <v>38</v>
      </c>
      <c r="T12">
        <v>0.7</v>
      </c>
      <c r="U12">
        <v>0.79900000000000004</v>
      </c>
      <c r="V12">
        <v>22</v>
      </c>
      <c r="W12">
        <v>25</v>
      </c>
      <c r="Y12" t="s">
        <v>38</v>
      </c>
      <c r="Z12">
        <v>0.7</v>
      </c>
      <c r="AA12">
        <v>0.79900000000000004</v>
      </c>
      <c r="AB12">
        <v>22</v>
      </c>
      <c r="AC12">
        <v>25</v>
      </c>
    </row>
    <row r="13" spans="1:29" ht="15" customHeight="1" x14ac:dyDescent="0.25">
      <c r="A13" t="s">
        <v>38</v>
      </c>
      <c r="B13">
        <v>0.8</v>
      </c>
      <c r="C13">
        <v>0.89900000000000002</v>
      </c>
      <c r="D13">
        <v>25</v>
      </c>
      <c r="E13">
        <v>28</v>
      </c>
      <c r="G13" t="s">
        <v>38</v>
      </c>
      <c r="H13">
        <v>0.8</v>
      </c>
      <c r="I13">
        <v>0.89900000000000002</v>
      </c>
      <c r="J13">
        <v>25</v>
      </c>
      <c r="K13">
        <v>28</v>
      </c>
      <c r="M13" t="s">
        <v>38</v>
      </c>
      <c r="N13">
        <v>0.8</v>
      </c>
      <c r="O13">
        <v>0.89900000000000002</v>
      </c>
      <c r="P13">
        <v>25</v>
      </c>
      <c r="Q13">
        <v>28</v>
      </c>
      <c r="S13" t="s">
        <v>38</v>
      </c>
      <c r="T13">
        <v>0.8</v>
      </c>
      <c r="U13">
        <v>0.89900000000000002</v>
      </c>
      <c r="V13">
        <v>25</v>
      </c>
      <c r="W13">
        <v>28</v>
      </c>
      <c r="Y13" t="s">
        <v>38</v>
      </c>
      <c r="Z13">
        <v>0.8</v>
      </c>
      <c r="AA13">
        <v>0.89900000000000002</v>
      </c>
      <c r="AB13">
        <v>25</v>
      </c>
      <c r="AC13">
        <v>28</v>
      </c>
    </row>
    <row r="14" spans="1:29" ht="15" customHeight="1" x14ac:dyDescent="0.25">
      <c r="A14" t="s">
        <v>38</v>
      </c>
      <c r="B14">
        <v>0.9</v>
      </c>
      <c r="C14">
        <v>0.999</v>
      </c>
      <c r="D14">
        <v>28</v>
      </c>
      <c r="E14">
        <v>31</v>
      </c>
      <c r="G14" t="s">
        <v>38</v>
      </c>
      <c r="H14">
        <v>0.9</v>
      </c>
      <c r="I14">
        <v>0.999</v>
      </c>
      <c r="J14">
        <v>28</v>
      </c>
      <c r="K14">
        <v>31</v>
      </c>
      <c r="M14" t="s">
        <v>38</v>
      </c>
      <c r="N14">
        <v>0.9</v>
      </c>
      <c r="O14">
        <v>0.999</v>
      </c>
      <c r="P14">
        <v>28</v>
      </c>
      <c r="Q14">
        <v>31</v>
      </c>
      <c r="S14" t="s">
        <v>38</v>
      </c>
      <c r="T14">
        <v>0.9</v>
      </c>
      <c r="U14">
        <v>0.999</v>
      </c>
      <c r="V14">
        <v>28</v>
      </c>
      <c r="W14">
        <v>31</v>
      </c>
      <c r="Y14" t="s">
        <v>38</v>
      </c>
      <c r="Z14">
        <v>0.9</v>
      </c>
      <c r="AA14">
        <v>0.999</v>
      </c>
      <c r="AB14">
        <v>28</v>
      </c>
      <c r="AC14">
        <v>31</v>
      </c>
    </row>
    <row r="15" spans="1:29" ht="15" customHeight="1" x14ac:dyDescent="0.25">
      <c r="A15" t="s">
        <v>38</v>
      </c>
      <c r="B15" s="7">
        <v>1</v>
      </c>
      <c r="C15" s="7">
        <v>1.099</v>
      </c>
      <c r="D15">
        <v>32</v>
      </c>
      <c r="E15">
        <v>36</v>
      </c>
      <c r="G15" t="s">
        <v>38</v>
      </c>
      <c r="H15" s="6">
        <v>1</v>
      </c>
      <c r="I15" s="6">
        <v>1.099</v>
      </c>
      <c r="J15">
        <v>32</v>
      </c>
      <c r="K15">
        <v>36</v>
      </c>
      <c r="M15" t="s">
        <v>38</v>
      </c>
      <c r="N15" s="7">
        <v>1</v>
      </c>
      <c r="O15" s="7">
        <v>1.099</v>
      </c>
      <c r="P15">
        <v>32</v>
      </c>
      <c r="Q15">
        <v>36</v>
      </c>
      <c r="S15" t="s">
        <v>38</v>
      </c>
      <c r="T15" s="7">
        <v>1</v>
      </c>
      <c r="U15" s="7">
        <v>1.099</v>
      </c>
      <c r="V15">
        <v>32</v>
      </c>
      <c r="W15">
        <v>36</v>
      </c>
      <c r="Y15" t="s">
        <v>38</v>
      </c>
      <c r="Z15" s="7">
        <v>1</v>
      </c>
      <c r="AA15" s="7">
        <v>1.099</v>
      </c>
      <c r="AB15">
        <v>32</v>
      </c>
      <c r="AC15">
        <v>36</v>
      </c>
    </row>
    <row r="16" spans="1:29" ht="15" customHeight="1" x14ac:dyDescent="0.25">
      <c r="A16" t="s">
        <v>38</v>
      </c>
      <c r="B16" s="7">
        <v>1.1000000000000001</v>
      </c>
      <c r="C16" s="7">
        <v>1.1990000000000001</v>
      </c>
      <c r="D16">
        <v>35</v>
      </c>
      <c r="E16">
        <v>39</v>
      </c>
      <c r="G16" t="s">
        <v>38</v>
      </c>
      <c r="H16" s="6">
        <v>1.1000000000000001</v>
      </c>
      <c r="I16" s="6">
        <v>1.1990000000000001</v>
      </c>
      <c r="J16">
        <v>35</v>
      </c>
      <c r="K16">
        <v>39</v>
      </c>
      <c r="M16" t="s">
        <v>38</v>
      </c>
      <c r="N16" s="7">
        <v>1.1000000000000001</v>
      </c>
      <c r="O16" s="7">
        <v>1.1990000000000001</v>
      </c>
      <c r="P16">
        <v>35</v>
      </c>
      <c r="Q16">
        <v>39</v>
      </c>
      <c r="S16" t="s">
        <v>38</v>
      </c>
      <c r="T16" s="7">
        <v>1.1000000000000001</v>
      </c>
      <c r="U16" s="7">
        <v>1.1990000000000001</v>
      </c>
      <c r="V16">
        <v>35</v>
      </c>
      <c r="W16">
        <v>39</v>
      </c>
      <c r="Y16" t="s">
        <v>38</v>
      </c>
      <c r="Z16" s="7">
        <v>1.1000000000000001</v>
      </c>
      <c r="AA16" s="7">
        <v>1.1990000000000001</v>
      </c>
      <c r="AB16">
        <v>35</v>
      </c>
      <c r="AC16">
        <v>39</v>
      </c>
    </row>
    <row r="17" spans="1:29" ht="15" customHeight="1" x14ac:dyDescent="0.25">
      <c r="A17" t="s">
        <v>38</v>
      </c>
      <c r="B17" s="7">
        <v>1.2</v>
      </c>
      <c r="C17" s="7">
        <v>1.2989999999999999</v>
      </c>
      <c r="D17">
        <v>38</v>
      </c>
      <c r="E17">
        <v>42</v>
      </c>
      <c r="G17" t="s">
        <v>38</v>
      </c>
      <c r="H17" s="6">
        <v>1.2</v>
      </c>
      <c r="I17" s="6">
        <v>1.2989999999999999</v>
      </c>
      <c r="J17">
        <v>38</v>
      </c>
      <c r="K17">
        <v>42</v>
      </c>
      <c r="M17" t="s">
        <v>38</v>
      </c>
      <c r="N17" s="7">
        <v>1.2</v>
      </c>
      <c r="O17" s="7">
        <v>1.2989999999999999</v>
      </c>
      <c r="P17">
        <v>38</v>
      </c>
      <c r="Q17">
        <v>42</v>
      </c>
      <c r="S17" t="s">
        <v>38</v>
      </c>
      <c r="T17" s="7">
        <v>1.2</v>
      </c>
      <c r="U17" s="7">
        <v>1.2989999999999999</v>
      </c>
      <c r="V17">
        <v>38</v>
      </c>
      <c r="W17">
        <v>42</v>
      </c>
      <c r="Y17" t="s">
        <v>38</v>
      </c>
      <c r="Z17" s="7">
        <v>1.2</v>
      </c>
      <c r="AA17" s="7">
        <v>1.2989999999999999</v>
      </c>
      <c r="AB17">
        <v>38</v>
      </c>
      <c r="AC17">
        <v>42</v>
      </c>
    </row>
    <row r="18" spans="1:29" ht="15" customHeight="1" x14ac:dyDescent="0.25">
      <c r="A18" t="s">
        <v>38</v>
      </c>
      <c r="B18" s="7">
        <v>1.3</v>
      </c>
      <c r="C18" s="7">
        <v>1.399</v>
      </c>
      <c r="D18">
        <v>41</v>
      </c>
      <c r="E18">
        <v>46</v>
      </c>
      <c r="G18" t="s">
        <v>38</v>
      </c>
      <c r="H18" s="6">
        <v>1.3</v>
      </c>
      <c r="I18" s="6">
        <v>1.399</v>
      </c>
      <c r="J18">
        <v>41</v>
      </c>
      <c r="K18">
        <v>46</v>
      </c>
      <c r="M18" t="s">
        <v>38</v>
      </c>
      <c r="N18" s="7">
        <v>1.3</v>
      </c>
      <c r="O18" s="7">
        <v>1.399</v>
      </c>
      <c r="P18">
        <v>41</v>
      </c>
      <c r="Q18">
        <v>46</v>
      </c>
      <c r="S18" t="s">
        <v>38</v>
      </c>
      <c r="T18" s="7">
        <v>1.3</v>
      </c>
      <c r="U18" s="7">
        <v>1.399</v>
      </c>
      <c r="V18">
        <v>41</v>
      </c>
      <c r="W18">
        <v>46</v>
      </c>
      <c r="Y18" t="s">
        <v>38</v>
      </c>
      <c r="Z18" s="7">
        <v>1.3</v>
      </c>
      <c r="AA18" s="7">
        <v>1.399</v>
      </c>
      <c r="AB18">
        <v>41</v>
      </c>
      <c r="AC18">
        <v>46</v>
      </c>
    </row>
    <row r="19" spans="1:29" ht="15" customHeight="1" x14ac:dyDescent="0.25">
      <c r="A19" t="s">
        <v>38</v>
      </c>
      <c r="B19" s="7">
        <v>1.4</v>
      </c>
      <c r="C19" s="7">
        <v>1.4990000000000001</v>
      </c>
      <c r="D19">
        <v>45</v>
      </c>
      <c r="E19">
        <v>49</v>
      </c>
      <c r="G19" t="s">
        <v>38</v>
      </c>
      <c r="H19" s="6">
        <v>1.4</v>
      </c>
      <c r="I19" s="6">
        <v>1.4990000000000001</v>
      </c>
      <c r="J19">
        <v>45</v>
      </c>
      <c r="K19">
        <v>49</v>
      </c>
      <c r="M19" t="s">
        <v>38</v>
      </c>
      <c r="N19" s="7">
        <v>1.4</v>
      </c>
      <c r="O19" s="7">
        <v>1.4990000000000001</v>
      </c>
      <c r="P19">
        <v>45</v>
      </c>
      <c r="Q19">
        <v>49</v>
      </c>
      <c r="S19" t="s">
        <v>38</v>
      </c>
      <c r="T19" s="7">
        <v>1.4</v>
      </c>
      <c r="U19" s="7">
        <v>1.4990000000000001</v>
      </c>
      <c r="V19">
        <v>45</v>
      </c>
      <c r="W19">
        <v>49</v>
      </c>
      <c r="Y19" t="s">
        <v>38</v>
      </c>
      <c r="Z19" s="7">
        <v>1.4</v>
      </c>
      <c r="AA19" s="7">
        <v>1.4990000000000001</v>
      </c>
      <c r="AB19">
        <v>45</v>
      </c>
      <c r="AC19">
        <v>49</v>
      </c>
    </row>
    <row r="20" spans="1:29" ht="15" customHeight="1" x14ac:dyDescent="0.25">
      <c r="A20" t="s">
        <v>38</v>
      </c>
      <c r="B20" s="7">
        <v>1.5</v>
      </c>
      <c r="C20" s="7">
        <v>1.599</v>
      </c>
      <c r="D20">
        <v>48</v>
      </c>
      <c r="E20">
        <v>51</v>
      </c>
      <c r="G20" t="s">
        <v>38</v>
      </c>
      <c r="H20" s="6">
        <v>1.5</v>
      </c>
      <c r="I20" s="6">
        <v>1.599</v>
      </c>
      <c r="J20">
        <v>48</v>
      </c>
      <c r="K20">
        <v>51</v>
      </c>
      <c r="M20" t="s">
        <v>38</v>
      </c>
      <c r="N20" s="7">
        <v>1.5</v>
      </c>
      <c r="O20" s="7">
        <v>1.599</v>
      </c>
      <c r="P20">
        <v>48</v>
      </c>
      <c r="Q20">
        <v>51</v>
      </c>
      <c r="S20" t="s">
        <v>38</v>
      </c>
      <c r="T20" s="7">
        <v>1.5</v>
      </c>
      <c r="U20" s="7">
        <v>1.599</v>
      </c>
      <c r="V20">
        <v>48</v>
      </c>
      <c r="W20">
        <v>51</v>
      </c>
      <c r="Y20" t="s">
        <v>38</v>
      </c>
      <c r="Z20" s="7">
        <v>1.5</v>
      </c>
      <c r="AA20" s="7">
        <v>1.599</v>
      </c>
      <c r="AB20">
        <v>48</v>
      </c>
      <c r="AC20">
        <v>51</v>
      </c>
    </row>
    <row r="21" spans="1:29" ht="15" customHeight="1" x14ac:dyDescent="0.25">
      <c r="A21" t="s">
        <v>38</v>
      </c>
      <c r="B21" s="7">
        <v>1.6</v>
      </c>
      <c r="C21" s="7">
        <v>1.6990000000000001</v>
      </c>
      <c r="D21">
        <v>51</v>
      </c>
      <c r="E21">
        <v>54</v>
      </c>
      <c r="G21" t="s">
        <v>38</v>
      </c>
      <c r="H21" s="6">
        <v>1.6</v>
      </c>
      <c r="I21" s="6">
        <v>1.6990000000000001</v>
      </c>
      <c r="J21">
        <v>51</v>
      </c>
      <c r="K21">
        <v>54</v>
      </c>
      <c r="M21" t="s">
        <v>38</v>
      </c>
      <c r="N21" s="7">
        <v>1.6</v>
      </c>
      <c r="O21" s="7">
        <v>1.6990000000000001</v>
      </c>
      <c r="P21">
        <v>51</v>
      </c>
      <c r="Q21">
        <v>54</v>
      </c>
      <c r="S21" t="s">
        <v>38</v>
      </c>
      <c r="T21" s="7">
        <v>1.6</v>
      </c>
      <c r="U21" s="7">
        <v>1.6990000000000001</v>
      </c>
      <c r="V21">
        <v>51</v>
      </c>
      <c r="W21">
        <v>54</v>
      </c>
      <c r="Y21" t="s">
        <v>38</v>
      </c>
      <c r="Z21" s="7">
        <v>1.6</v>
      </c>
      <c r="AA21" s="7">
        <v>1.6990000000000001</v>
      </c>
      <c r="AB21">
        <v>51</v>
      </c>
      <c r="AC21">
        <v>54</v>
      </c>
    </row>
    <row r="22" spans="1:29" ht="15" customHeight="1" x14ac:dyDescent="0.25">
      <c r="A22" t="s">
        <v>38</v>
      </c>
      <c r="B22" s="7">
        <v>1.7</v>
      </c>
      <c r="C22" s="7">
        <v>1.7989999999999999</v>
      </c>
      <c r="D22">
        <v>54</v>
      </c>
      <c r="E22">
        <v>58</v>
      </c>
      <c r="G22" t="s">
        <v>38</v>
      </c>
      <c r="H22" s="6">
        <v>1.7</v>
      </c>
      <c r="I22" s="6">
        <v>1.7989999999999999</v>
      </c>
      <c r="J22">
        <v>54</v>
      </c>
      <c r="K22">
        <v>58</v>
      </c>
      <c r="M22" t="s">
        <v>38</v>
      </c>
      <c r="N22" s="7">
        <v>1.7</v>
      </c>
      <c r="O22" s="7">
        <v>1.7989999999999999</v>
      </c>
      <c r="P22">
        <v>54</v>
      </c>
      <c r="Q22">
        <v>58</v>
      </c>
      <c r="S22" t="s">
        <v>38</v>
      </c>
      <c r="T22" s="7">
        <v>1.7</v>
      </c>
      <c r="U22" s="7">
        <v>1.7989999999999999</v>
      </c>
      <c r="V22">
        <v>54</v>
      </c>
      <c r="W22">
        <v>58</v>
      </c>
      <c r="Y22" t="s">
        <v>38</v>
      </c>
      <c r="Z22" s="7">
        <v>1.7</v>
      </c>
      <c r="AA22" s="7">
        <v>1.7989999999999999</v>
      </c>
      <c r="AB22">
        <v>54</v>
      </c>
      <c r="AC22">
        <v>58</v>
      </c>
    </row>
    <row r="23" spans="1:29" ht="15" customHeight="1" x14ac:dyDescent="0.25">
      <c r="A23" t="s">
        <v>38</v>
      </c>
      <c r="B23" s="7">
        <v>1.8</v>
      </c>
      <c r="C23" s="7">
        <v>1.899</v>
      </c>
      <c r="D23">
        <v>57</v>
      </c>
      <c r="E23">
        <v>62</v>
      </c>
      <c r="G23" t="s">
        <v>38</v>
      </c>
      <c r="H23" s="6">
        <v>1.8</v>
      </c>
      <c r="I23" s="6">
        <v>1.899</v>
      </c>
      <c r="J23">
        <v>57</v>
      </c>
      <c r="K23">
        <v>62</v>
      </c>
      <c r="M23" t="s">
        <v>38</v>
      </c>
      <c r="N23" s="7">
        <v>1.8</v>
      </c>
      <c r="O23" s="7">
        <v>1.899</v>
      </c>
      <c r="P23">
        <v>57</v>
      </c>
      <c r="Q23">
        <v>62</v>
      </c>
      <c r="S23" t="s">
        <v>38</v>
      </c>
      <c r="T23" s="7">
        <v>1.8</v>
      </c>
      <c r="U23" s="7">
        <v>1.899</v>
      </c>
      <c r="V23">
        <v>57</v>
      </c>
      <c r="W23">
        <v>62</v>
      </c>
      <c r="Y23" t="s">
        <v>38</v>
      </c>
      <c r="Z23" s="7">
        <v>1.8</v>
      </c>
      <c r="AA23" s="7">
        <v>1.899</v>
      </c>
      <c r="AB23">
        <v>57</v>
      </c>
      <c r="AC23">
        <v>62</v>
      </c>
    </row>
    <row r="24" spans="1:29" ht="15" customHeight="1" x14ac:dyDescent="0.25">
      <c r="A24" t="s">
        <v>38</v>
      </c>
      <c r="B24" s="7">
        <v>1.9</v>
      </c>
      <c r="C24" s="7">
        <v>1.9990000000000001</v>
      </c>
      <c r="D24">
        <v>60</v>
      </c>
      <c r="E24">
        <v>66</v>
      </c>
      <c r="G24" t="s">
        <v>38</v>
      </c>
      <c r="H24" s="6">
        <v>1.9</v>
      </c>
      <c r="I24" s="6">
        <v>1.9990000000000001</v>
      </c>
      <c r="J24">
        <v>60</v>
      </c>
      <c r="K24">
        <v>66</v>
      </c>
      <c r="M24" t="s">
        <v>38</v>
      </c>
      <c r="N24" s="7">
        <v>1.9</v>
      </c>
      <c r="O24" s="7">
        <v>1.9990000000000001</v>
      </c>
      <c r="P24">
        <v>60</v>
      </c>
      <c r="Q24">
        <v>66</v>
      </c>
      <c r="S24" t="s">
        <v>38</v>
      </c>
      <c r="T24" s="7">
        <v>1.9</v>
      </c>
      <c r="U24" s="7">
        <v>1.9990000000000001</v>
      </c>
      <c r="V24">
        <v>60</v>
      </c>
      <c r="W24">
        <v>66</v>
      </c>
      <c r="Y24" t="s">
        <v>38</v>
      </c>
      <c r="Z24" s="7">
        <v>1.9</v>
      </c>
      <c r="AA24" s="7">
        <v>1.9990000000000001</v>
      </c>
      <c r="AB24">
        <v>60</v>
      </c>
      <c r="AC24">
        <v>66</v>
      </c>
    </row>
    <row r="25" spans="1:29" ht="15" customHeight="1" x14ac:dyDescent="0.25">
      <c r="A25" t="s">
        <v>38</v>
      </c>
      <c r="B25" s="7">
        <v>2</v>
      </c>
      <c r="C25" s="7">
        <v>2.0990000000000002</v>
      </c>
      <c r="D25">
        <v>64</v>
      </c>
      <c r="E25">
        <v>71</v>
      </c>
      <c r="G25" t="s">
        <v>38</v>
      </c>
      <c r="H25" s="6">
        <v>2</v>
      </c>
      <c r="I25" s="6">
        <v>2.0990000000000002</v>
      </c>
      <c r="J25">
        <v>64</v>
      </c>
      <c r="K25">
        <v>71</v>
      </c>
      <c r="M25" t="s">
        <v>38</v>
      </c>
      <c r="N25" s="7">
        <v>2</v>
      </c>
      <c r="O25" s="7">
        <v>2.0990000000000002</v>
      </c>
      <c r="P25">
        <v>64</v>
      </c>
      <c r="Q25">
        <v>71</v>
      </c>
      <c r="S25" t="s">
        <v>38</v>
      </c>
      <c r="T25" s="7">
        <v>2</v>
      </c>
      <c r="U25" s="7">
        <v>2.0990000000000002</v>
      </c>
      <c r="V25">
        <v>64</v>
      </c>
      <c r="W25">
        <v>71</v>
      </c>
      <c r="Y25" t="s">
        <v>38</v>
      </c>
      <c r="Z25" s="7">
        <v>2</v>
      </c>
      <c r="AA25" s="7">
        <v>2.0990000000000002</v>
      </c>
      <c r="AB25">
        <v>64</v>
      </c>
      <c r="AC25">
        <v>71</v>
      </c>
    </row>
    <row r="26" spans="1:29" x14ac:dyDescent="0.25">
      <c r="A26" t="s">
        <v>38</v>
      </c>
      <c r="B26" s="7">
        <v>2.1</v>
      </c>
      <c r="C26" s="7">
        <v>2.2989999999999999</v>
      </c>
      <c r="D26">
        <v>68</v>
      </c>
      <c r="E26">
        <v>75</v>
      </c>
      <c r="G26" t="s">
        <v>38</v>
      </c>
      <c r="H26" s="6">
        <v>2.1</v>
      </c>
      <c r="I26" s="6">
        <v>2.2989999999999999</v>
      </c>
      <c r="J26">
        <v>68</v>
      </c>
      <c r="K26">
        <v>75</v>
      </c>
      <c r="M26" t="s">
        <v>38</v>
      </c>
      <c r="N26" s="7">
        <v>2.1</v>
      </c>
      <c r="O26" s="7">
        <v>2.2989999999999999</v>
      </c>
      <c r="P26">
        <v>68</v>
      </c>
      <c r="Q26">
        <v>75</v>
      </c>
      <c r="S26" t="s">
        <v>38</v>
      </c>
      <c r="T26" s="7">
        <v>2.1</v>
      </c>
      <c r="U26" s="7">
        <v>2.2989999999999999</v>
      </c>
      <c r="V26">
        <v>68</v>
      </c>
      <c r="W26">
        <v>75</v>
      </c>
      <c r="Y26" t="s">
        <v>38</v>
      </c>
      <c r="Z26" s="7">
        <v>2.1</v>
      </c>
      <c r="AA26" s="7">
        <v>2.2989999999999999</v>
      </c>
      <c r="AB26">
        <v>68</v>
      </c>
      <c r="AC26">
        <v>75</v>
      </c>
    </row>
    <row r="27" spans="1:29" x14ac:dyDescent="0.25">
      <c r="A27" t="s">
        <v>38</v>
      </c>
      <c r="B27" s="7">
        <v>2.2999999999999998</v>
      </c>
      <c r="C27" s="7">
        <v>2.399</v>
      </c>
      <c r="D27">
        <v>72</v>
      </c>
      <c r="E27">
        <v>80</v>
      </c>
      <c r="G27" t="s">
        <v>38</v>
      </c>
      <c r="H27" s="6">
        <v>2.2999999999999998</v>
      </c>
      <c r="I27" s="6">
        <v>2.399</v>
      </c>
      <c r="J27">
        <v>72</v>
      </c>
      <c r="K27">
        <v>80</v>
      </c>
      <c r="M27" t="s">
        <v>38</v>
      </c>
      <c r="N27" s="7">
        <v>2.2999999999999998</v>
      </c>
      <c r="O27" s="7">
        <v>2.399</v>
      </c>
      <c r="P27">
        <v>72</v>
      </c>
      <c r="Q27">
        <v>80</v>
      </c>
      <c r="S27" t="s">
        <v>38</v>
      </c>
      <c r="T27" s="7">
        <v>2.2999999999999998</v>
      </c>
      <c r="U27" s="7">
        <v>2.399</v>
      </c>
      <c r="V27">
        <v>72</v>
      </c>
      <c r="W27">
        <v>80</v>
      </c>
      <c r="Y27" t="s">
        <v>38</v>
      </c>
      <c r="Z27" s="7">
        <v>2.2999999999999998</v>
      </c>
      <c r="AA27" s="7">
        <v>2.399</v>
      </c>
      <c r="AB27">
        <v>72</v>
      </c>
      <c r="AC27">
        <v>80</v>
      </c>
    </row>
    <row r="28" spans="1:29" x14ac:dyDescent="0.25">
      <c r="A28" t="s">
        <v>38</v>
      </c>
      <c r="B28" s="7">
        <v>2.4</v>
      </c>
      <c r="C28" s="7">
        <v>2.4990000000000001</v>
      </c>
      <c r="D28">
        <v>76</v>
      </c>
      <c r="E28">
        <v>84</v>
      </c>
      <c r="G28" t="s">
        <v>38</v>
      </c>
      <c r="H28" s="6">
        <v>2.4</v>
      </c>
      <c r="I28" s="6">
        <v>2.4990000000000001</v>
      </c>
      <c r="J28">
        <v>76</v>
      </c>
      <c r="K28">
        <v>84</v>
      </c>
      <c r="M28" t="s">
        <v>38</v>
      </c>
      <c r="N28" s="7">
        <v>2.4</v>
      </c>
      <c r="O28" s="7">
        <v>2.4990000000000001</v>
      </c>
      <c r="P28">
        <v>76</v>
      </c>
      <c r="Q28">
        <v>84</v>
      </c>
      <c r="S28" t="s">
        <v>38</v>
      </c>
      <c r="T28" s="7">
        <v>2.4</v>
      </c>
      <c r="U28" s="7">
        <v>2.4990000000000001</v>
      </c>
      <c r="V28">
        <v>76</v>
      </c>
      <c r="W28">
        <v>84</v>
      </c>
      <c r="Y28" t="s">
        <v>38</v>
      </c>
      <c r="Z28" s="7">
        <v>2.4</v>
      </c>
      <c r="AA28" s="7">
        <v>2.4990000000000001</v>
      </c>
      <c r="AB28">
        <v>76</v>
      </c>
      <c r="AC28">
        <v>84</v>
      </c>
    </row>
    <row r="29" spans="1:29" x14ac:dyDescent="0.25">
      <c r="A29" t="s">
        <v>38</v>
      </c>
      <c r="B29" s="7">
        <v>2.5</v>
      </c>
      <c r="C29" s="7">
        <v>2.6989999999999998</v>
      </c>
      <c r="D29">
        <v>80</v>
      </c>
      <c r="E29">
        <v>88</v>
      </c>
      <c r="G29" t="s">
        <v>38</v>
      </c>
      <c r="H29" s="6">
        <v>2.5</v>
      </c>
      <c r="I29" s="6">
        <v>2.6989999999999998</v>
      </c>
      <c r="J29">
        <v>80</v>
      </c>
      <c r="K29">
        <v>88</v>
      </c>
      <c r="M29" t="s">
        <v>38</v>
      </c>
      <c r="N29" s="7">
        <v>2.5</v>
      </c>
      <c r="O29" s="7">
        <v>2.6989999999999998</v>
      </c>
      <c r="P29">
        <v>80</v>
      </c>
      <c r="Q29">
        <v>88</v>
      </c>
      <c r="S29" t="s">
        <v>38</v>
      </c>
      <c r="T29" s="7">
        <v>2.5</v>
      </c>
      <c r="U29" s="7">
        <v>2.6989999999999998</v>
      </c>
      <c r="V29">
        <v>80</v>
      </c>
      <c r="W29">
        <v>88</v>
      </c>
      <c r="Y29" t="s">
        <v>38</v>
      </c>
      <c r="Z29" s="7">
        <v>2.5</v>
      </c>
      <c r="AA29" s="7">
        <v>2.6989999999999998</v>
      </c>
      <c r="AB29">
        <v>80</v>
      </c>
      <c r="AC29">
        <v>88</v>
      </c>
    </row>
    <row r="30" spans="1:29" x14ac:dyDescent="0.25">
      <c r="A30" t="s">
        <v>38</v>
      </c>
      <c r="B30" s="7">
        <v>2.7</v>
      </c>
      <c r="C30" s="7">
        <v>2.899</v>
      </c>
      <c r="D30">
        <v>87</v>
      </c>
      <c r="E30">
        <v>96</v>
      </c>
      <c r="G30" t="s">
        <v>38</v>
      </c>
      <c r="H30" s="6">
        <v>2.7</v>
      </c>
      <c r="I30" s="6">
        <v>2.899</v>
      </c>
      <c r="J30">
        <v>87</v>
      </c>
      <c r="K30">
        <v>96</v>
      </c>
      <c r="M30" t="s">
        <v>38</v>
      </c>
      <c r="N30" s="7">
        <v>2.7</v>
      </c>
      <c r="O30" s="7">
        <v>2.899</v>
      </c>
      <c r="P30">
        <v>87</v>
      </c>
      <c r="Q30">
        <v>96</v>
      </c>
      <c r="S30" t="s">
        <v>38</v>
      </c>
      <c r="T30" s="7">
        <v>2.7</v>
      </c>
      <c r="U30" s="7">
        <v>2.899</v>
      </c>
      <c r="V30">
        <v>87</v>
      </c>
      <c r="W30">
        <v>96</v>
      </c>
      <c r="Y30" t="s">
        <v>38</v>
      </c>
      <c r="Z30" s="7">
        <v>2.7</v>
      </c>
      <c r="AA30" s="7">
        <v>2.899</v>
      </c>
      <c r="AB30">
        <v>87</v>
      </c>
      <c r="AC30">
        <v>96</v>
      </c>
    </row>
    <row r="31" spans="1:29" x14ac:dyDescent="0.25">
      <c r="A31" t="s">
        <v>38</v>
      </c>
      <c r="B31" s="7">
        <v>2.9</v>
      </c>
      <c r="C31" s="7">
        <v>3.0990000000000002</v>
      </c>
      <c r="D31">
        <v>94</v>
      </c>
      <c r="E31">
        <v>104</v>
      </c>
      <c r="G31" t="s">
        <v>38</v>
      </c>
      <c r="H31" s="6">
        <v>2.9</v>
      </c>
      <c r="I31" s="6">
        <v>3.0990000000000002</v>
      </c>
      <c r="J31">
        <v>94</v>
      </c>
      <c r="K31">
        <v>104</v>
      </c>
      <c r="M31" t="s">
        <v>38</v>
      </c>
      <c r="N31" s="7">
        <v>2.9</v>
      </c>
      <c r="O31" s="7">
        <v>3.0990000000000002</v>
      </c>
      <c r="P31">
        <v>94</v>
      </c>
      <c r="Q31">
        <v>104</v>
      </c>
      <c r="S31" t="s">
        <v>38</v>
      </c>
      <c r="T31" s="7">
        <v>2.9</v>
      </c>
      <c r="U31" s="7">
        <v>3.0990000000000002</v>
      </c>
      <c r="V31">
        <v>94</v>
      </c>
      <c r="W31">
        <v>104</v>
      </c>
      <c r="Y31" t="s">
        <v>38</v>
      </c>
      <c r="Z31" s="7">
        <v>2.9</v>
      </c>
      <c r="AA31" s="7">
        <v>3.0990000000000002</v>
      </c>
      <c r="AB31">
        <v>94</v>
      </c>
      <c r="AC31">
        <v>104</v>
      </c>
    </row>
    <row r="32" spans="1:29" x14ac:dyDescent="0.25">
      <c r="A32" t="s">
        <v>38</v>
      </c>
      <c r="B32" s="7">
        <v>3.1</v>
      </c>
      <c r="C32" s="7">
        <v>3.2989999999999999</v>
      </c>
      <c r="D32">
        <v>100</v>
      </c>
      <c r="E32">
        <v>110</v>
      </c>
      <c r="G32" t="s">
        <v>38</v>
      </c>
      <c r="H32" s="6">
        <v>3.1</v>
      </c>
      <c r="I32" s="6">
        <v>3.2989999999999999</v>
      </c>
      <c r="J32">
        <v>100</v>
      </c>
      <c r="K32">
        <v>110</v>
      </c>
      <c r="M32" t="s">
        <v>38</v>
      </c>
      <c r="N32" s="7">
        <v>3.1</v>
      </c>
      <c r="O32" s="7">
        <v>3.2989999999999999</v>
      </c>
      <c r="P32">
        <v>100</v>
      </c>
      <c r="Q32">
        <v>110</v>
      </c>
      <c r="S32" t="s">
        <v>38</v>
      </c>
      <c r="T32" s="7">
        <v>3.1</v>
      </c>
      <c r="U32" s="7">
        <v>3.2989999999999999</v>
      </c>
      <c r="V32">
        <v>100</v>
      </c>
      <c r="W32">
        <v>110</v>
      </c>
      <c r="Y32" t="s">
        <v>38</v>
      </c>
      <c r="Z32" s="7">
        <v>3.1</v>
      </c>
      <c r="AA32" s="7">
        <v>3.2989999999999999</v>
      </c>
      <c r="AB32">
        <v>100</v>
      </c>
      <c r="AC32">
        <v>110</v>
      </c>
    </row>
    <row r="33" spans="1:29" x14ac:dyDescent="0.25">
      <c r="A33" t="s">
        <v>38</v>
      </c>
      <c r="B33" s="7">
        <v>3.3</v>
      </c>
      <c r="C33" s="7">
        <v>3.4990000000000001</v>
      </c>
      <c r="D33">
        <v>106</v>
      </c>
      <c r="E33">
        <v>117</v>
      </c>
      <c r="G33" t="s">
        <v>38</v>
      </c>
      <c r="H33" s="6">
        <v>3.3</v>
      </c>
      <c r="I33" s="6">
        <v>3.4990000000000001</v>
      </c>
      <c r="J33">
        <v>106</v>
      </c>
      <c r="K33">
        <v>117</v>
      </c>
      <c r="M33" t="s">
        <v>38</v>
      </c>
      <c r="N33" s="7">
        <v>3.3</v>
      </c>
      <c r="O33" s="7">
        <v>3.4990000000000001</v>
      </c>
      <c r="P33">
        <v>106</v>
      </c>
      <c r="Q33">
        <v>117</v>
      </c>
      <c r="S33" t="s">
        <v>38</v>
      </c>
      <c r="T33" s="7">
        <v>3.3</v>
      </c>
      <c r="U33" s="7">
        <v>3.4990000000000001</v>
      </c>
      <c r="V33">
        <v>106</v>
      </c>
      <c r="W33">
        <v>117</v>
      </c>
      <c r="Y33" t="s">
        <v>38</v>
      </c>
      <c r="Z33" s="7">
        <v>3.3</v>
      </c>
      <c r="AA33" s="7">
        <v>3.4990000000000001</v>
      </c>
      <c r="AB33">
        <v>106</v>
      </c>
      <c r="AC33">
        <v>117</v>
      </c>
    </row>
    <row r="34" spans="1:29" x14ac:dyDescent="0.25">
      <c r="A34" t="s">
        <v>38</v>
      </c>
      <c r="B34" s="7">
        <v>3.5</v>
      </c>
      <c r="C34" s="7">
        <v>3.6989999999999998</v>
      </c>
      <c r="D34">
        <v>112</v>
      </c>
      <c r="E34">
        <v>124</v>
      </c>
      <c r="G34" t="s">
        <v>38</v>
      </c>
      <c r="H34" s="6">
        <v>3.5</v>
      </c>
      <c r="I34" s="6">
        <v>3.6989999999999998</v>
      </c>
      <c r="J34">
        <v>112</v>
      </c>
      <c r="K34">
        <v>124</v>
      </c>
      <c r="M34" t="s">
        <v>38</v>
      </c>
      <c r="N34" s="7">
        <v>3.5</v>
      </c>
      <c r="O34" s="7">
        <v>3.6989999999999998</v>
      </c>
      <c r="P34">
        <v>112</v>
      </c>
      <c r="Q34">
        <v>124</v>
      </c>
      <c r="S34" t="s">
        <v>38</v>
      </c>
      <c r="T34" s="7">
        <v>3.5</v>
      </c>
      <c r="U34" s="7">
        <v>3.6989999999999998</v>
      </c>
      <c r="V34">
        <v>112</v>
      </c>
      <c r="W34">
        <v>124</v>
      </c>
      <c r="Y34" t="s">
        <v>38</v>
      </c>
      <c r="Z34" s="7">
        <v>3.5</v>
      </c>
      <c r="AA34" s="7">
        <v>3.6989999999999998</v>
      </c>
      <c r="AB34">
        <v>112</v>
      </c>
      <c r="AC34">
        <v>124</v>
      </c>
    </row>
    <row r="35" spans="1:29" x14ac:dyDescent="0.25">
      <c r="A35" t="s">
        <v>38</v>
      </c>
      <c r="B35" s="7">
        <v>3.7</v>
      </c>
      <c r="C35" s="7">
        <v>3.899</v>
      </c>
      <c r="D35">
        <v>118</v>
      </c>
      <c r="E35">
        <v>130</v>
      </c>
      <c r="G35" t="s">
        <v>38</v>
      </c>
      <c r="H35" s="6">
        <v>3.7</v>
      </c>
      <c r="I35" s="6">
        <v>3.899</v>
      </c>
      <c r="J35">
        <v>118</v>
      </c>
      <c r="K35">
        <v>130</v>
      </c>
      <c r="M35" t="s">
        <v>38</v>
      </c>
      <c r="N35" s="7">
        <v>3.7</v>
      </c>
      <c r="O35" s="7">
        <v>3.899</v>
      </c>
      <c r="P35">
        <v>118</v>
      </c>
      <c r="Q35">
        <v>130</v>
      </c>
      <c r="S35" t="s">
        <v>38</v>
      </c>
      <c r="T35" s="7">
        <v>3.7</v>
      </c>
      <c r="U35" s="7">
        <v>3.899</v>
      </c>
      <c r="V35">
        <v>118</v>
      </c>
      <c r="W35">
        <v>130</v>
      </c>
      <c r="Y35" t="s">
        <v>38</v>
      </c>
      <c r="Z35" s="7">
        <v>3.7</v>
      </c>
      <c r="AA35" s="7">
        <v>3.899</v>
      </c>
      <c r="AB35">
        <v>118</v>
      </c>
      <c r="AC35">
        <v>130</v>
      </c>
    </row>
    <row r="36" spans="1:29" x14ac:dyDescent="0.25">
      <c r="A36" t="s">
        <v>38</v>
      </c>
      <c r="B36" s="7">
        <v>3.9</v>
      </c>
      <c r="C36" s="7">
        <v>4.0990000000000002</v>
      </c>
      <c r="D36">
        <v>124</v>
      </c>
      <c r="E36">
        <v>137</v>
      </c>
      <c r="G36" t="s">
        <v>38</v>
      </c>
      <c r="H36" s="6">
        <v>3.9</v>
      </c>
      <c r="I36" s="6">
        <v>4.0990000000000002</v>
      </c>
      <c r="J36">
        <v>124</v>
      </c>
      <c r="K36">
        <v>137</v>
      </c>
      <c r="M36" t="s">
        <v>38</v>
      </c>
      <c r="N36" s="7">
        <v>3.9</v>
      </c>
      <c r="O36" s="7">
        <v>4.0990000000000002</v>
      </c>
      <c r="P36">
        <v>124</v>
      </c>
      <c r="Q36">
        <v>137</v>
      </c>
      <c r="S36" t="s">
        <v>38</v>
      </c>
      <c r="T36" s="7">
        <v>3.9</v>
      </c>
      <c r="U36" s="7">
        <v>4.0990000000000002</v>
      </c>
      <c r="V36">
        <v>124</v>
      </c>
      <c r="W36">
        <v>137</v>
      </c>
      <c r="Y36" t="s">
        <v>38</v>
      </c>
      <c r="Z36" s="7">
        <v>3.9</v>
      </c>
      <c r="AA36" s="7">
        <v>4.0990000000000002</v>
      </c>
      <c r="AB36">
        <v>124</v>
      </c>
      <c r="AC36">
        <v>137</v>
      </c>
    </row>
    <row r="37" spans="1:29" x14ac:dyDescent="0.25">
      <c r="A37" t="s">
        <v>38</v>
      </c>
      <c r="B37" s="7">
        <v>4.0999999999999996</v>
      </c>
      <c r="C37" s="7">
        <v>4.1989999999999998</v>
      </c>
      <c r="D37">
        <v>130</v>
      </c>
      <c r="E37">
        <v>143</v>
      </c>
      <c r="G37" t="s">
        <v>38</v>
      </c>
      <c r="H37" s="6">
        <v>4.0999999999999996</v>
      </c>
      <c r="I37" s="6">
        <v>4.1989999999999998</v>
      </c>
      <c r="J37">
        <v>130</v>
      </c>
      <c r="K37">
        <v>143</v>
      </c>
      <c r="M37" t="s">
        <v>38</v>
      </c>
      <c r="N37" s="7">
        <v>4.0999999999999996</v>
      </c>
      <c r="O37" s="7">
        <v>4.1989999999999998</v>
      </c>
      <c r="P37">
        <v>130</v>
      </c>
      <c r="Q37">
        <v>143</v>
      </c>
      <c r="S37" t="s">
        <v>38</v>
      </c>
      <c r="T37" s="7">
        <v>4.0999999999999996</v>
      </c>
      <c r="U37" s="7">
        <v>4.1989999999999998</v>
      </c>
      <c r="V37">
        <v>130</v>
      </c>
      <c r="W37">
        <v>143</v>
      </c>
      <c r="Y37" t="s">
        <v>38</v>
      </c>
      <c r="Z37" s="7">
        <v>4.0999999999999996</v>
      </c>
      <c r="AA37" s="7">
        <v>4.1989999999999998</v>
      </c>
      <c r="AB37">
        <v>130</v>
      </c>
      <c r="AC37">
        <v>143</v>
      </c>
    </row>
    <row r="38" spans="1:29" x14ac:dyDescent="0.25">
      <c r="A38" t="s">
        <v>38</v>
      </c>
      <c r="B38" s="7">
        <v>4.2</v>
      </c>
      <c r="C38" s="7">
        <v>4.399</v>
      </c>
      <c r="D38">
        <v>136</v>
      </c>
      <c r="E38">
        <v>150</v>
      </c>
      <c r="G38" t="s">
        <v>38</v>
      </c>
      <c r="H38" s="6">
        <v>4.2</v>
      </c>
      <c r="I38" s="6">
        <v>4.399</v>
      </c>
      <c r="J38">
        <v>136</v>
      </c>
      <c r="K38">
        <v>150</v>
      </c>
      <c r="M38" t="s">
        <v>38</v>
      </c>
      <c r="N38" s="7">
        <v>4.2</v>
      </c>
      <c r="O38" s="7">
        <v>4.399</v>
      </c>
      <c r="P38">
        <v>136</v>
      </c>
      <c r="Q38">
        <v>150</v>
      </c>
      <c r="S38" t="s">
        <v>38</v>
      </c>
      <c r="T38" s="7">
        <v>4.2</v>
      </c>
      <c r="U38" s="7">
        <v>4.399</v>
      </c>
      <c r="V38">
        <v>136</v>
      </c>
      <c r="W38">
        <v>150</v>
      </c>
      <c r="Y38" t="s">
        <v>38</v>
      </c>
      <c r="Z38" s="7">
        <v>4.2</v>
      </c>
      <c r="AA38" s="7">
        <v>4.399</v>
      </c>
      <c r="AB38">
        <v>136</v>
      </c>
      <c r="AC38">
        <v>150</v>
      </c>
    </row>
    <row r="39" spans="1:29" x14ac:dyDescent="0.25">
      <c r="A39" t="s">
        <v>38</v>
      </c>
      <c r="B39" s="7">
        <v>4.4000000000000004</v>
      </c>
      <c r="C39" s="7">
        <v>4.5990000000000002</v>
      </c>
      <c r="D39">
        <v>142</v>
      </c>
      <c r="E39">
        <v>157</v>
      </c>
      <c r="G39" t="s">
        <v>38</v>
      </c>
      <c r="H39" s="6">
        <v>4.4000000000000004</v>
      </c>
      <c r="I39" s="6">
        <v>4.5990000000000002</v>
      </c>
      <c r="J39">
        <v>142</v>
      </c>
      <c r="K39">
        <v>157</v>
      </c>
      <c r="M39" t="s">
        <v>38</v>
      </c>
      <c r="N39" s="7">
        <v>4.4000000000000004</v>
      </c>
      <c r="O39" s="7">
        <v>4.5990000000000002</v>
      </c>
      <c r="P39">
        <v>142</v>
      </c>
      <c r="Q39">
        <v>157</v>
      </c>
      <c r="S39" t="s">
        <v>38</v>
      </c>
      <c r="T39" s="7">
        <v>4.4000000000000004</v>
      </c>
      <c r="U39" s="7">
        <v>4.5990000000000002</v>
      </c>
      <c r="V39">
        <v>142</v>
      </c>
      <c r="W39">
        <v>157</v>
      </c>
      <c r="Y39" t="s">
        <v>38</v>
      </c>
      <c r="Z39" s="7">
        <v>4.4000000000000004</v>
      </c>
      <c r="AA39" s="7">
        <v>4.5990000000000002</v>
      </c>
      <c r="AB39">
        <v>142</v>
      </c>
      <c r="AC39">
        <v>157</v>
      </c>
    </row>
    <row r="40" spans="1:29" x14ac:dyDescent="0.25">
      <c r="A40" t="s">
        <v>38</v>
      </c>
      <c r="B40" s="7">
        <v>4.5999999999999996</v>
      </c>
      <c r="C40" s="7">
        <v>4.7990000000000004</v>
      </c>
      <c r="D40">
        <v>148</v>
      </c>
      <c r="E40">
        <v>163</v>
      </c>
      <c r="G40" t="s">
        <v>38</v>
      </c>
      <c r="H40" s="6">
        <v>4.5999999999999996</v>
      </c>
      <c r="I40" s="6">
        <v>4.7990000000000004</v>
      </c>
      <c r="J40">
        <v>148</v>
      </c>
      <c r="K40">
        <v>163</v>
      </c>
      <c r="M40" t="s">
        <v>38</v>
      </c>
      <c r="N40" s="7">
        <v>4.5999999999999996</v>
      </c>
      <c r="O40" s="7">
        <v>4.7990000000000004</v>
      </c>
      <c r="P40">
        <v>148</v>
      </c>
      <c r="Q40">
        <v>163</v>
      </c>
      <c r="S40" t="s">
        <v>38</v>
      </c>
      <c r="T40" s="7">
        <v>4.5999999999999996</v>
      </c>
      <c r="U40" s="7">
        <v>4.7990000000000004</v>
      </c>
      <c r="V40">
        <v>148</v>
      </c>
      <c r="W40">
        <v>163</v>
      </c>
      <c r="Y40" t="s">
        <v>38</v>
      </c>
      <c r="Z40" s="7">
        <v>4.5999999999999996</v>
      </c>
      <c r="AA40" s="7">
        <v>4.7990000000000004</v>
      </c>
      <c r="AB40">
        <v>148</v>
      </c>
      <c r="AC40">
        <v>163</v>
      </c>
    </row>
    <row r="41" spans="1:29" x14ac:dyDescent="0.25">
      <c r="A41" t="s">
        <v>38</v>
      </c>
      <c r="B41" s="7">
        <v>4.8</v>
      </c>
      <c r="C41" s="7">
        <v>4.9989999999999997</v>
      </c>
      <c r="D41">
        <v>154</v>
      </c>
      <c r="E41">
        <v>170</v>
      </c>
      <c r="G41" t="s">
        <v>38</v>
      </c>
      <c r="H41" s="6">
        <v>4.8</v>
      </c>
      <c r="I41" s="6">
        <v>4.9989999999999997</v>
      </c>
      <c r="J41">
        <v>154</v>
      </c>
      <c r="K41">
        <v>170</v>
      </c>
      <c r="M41" t="s">
        <v>38</v>
      </c>
      <c r="N41" s="7">
        <v>4.8</v>
      </c>
      <c r="O41" s="7">
        <v>4.9989999999999997</v>
      </c>
      <c r="P41">
        <v>154</v>
      </c>
      <c r="Q41">
        <v>170</v>
      </c>
      <c r="S41" t="s">
        <v>38</v>
      </c>
      <c r="T41" s="7">
        <v>4.8</v>
      </c>
      <c r="U41" s="7">
        <v>4.9989999999999997</v>
      </c>
      <c r="V41">
        <v>154</v>
      </c>
      <c r="W41">
        <v>170</v>
      </c>
      <c r="Y41" t="s">
        <v>38</v>
      </c>
      <c r="Z41" s="7">
        <v>4.8</v>
      </c>
      <c r="AA41" s="7">
        <v>4.9989999999999997</v>
      </c>
      <c r="AB41">
        <v>154</v>
      </c>
      <c r="AC41">
        <v>170</v>
      </c>
    </row>
    <row r="42" spans="1:29" x14ac:dyDescent="0.25">
      <c r="A42" t="s">
        <v>38</v>
      </c>
      <c r="B42" s="7">
        <v>5</v>
      </c>
      <c r="C42" s="7">
        <v>5.1989999999999998</v>
      </c>
      <c r="D42">
        <v>160</v>
      </c>
      <c r="E42">
        <v>176</v>
      </c>
      <c r="G42" t="s">
        <v>38</v>
      </c>
      <c r="H42" s="6">
        <v>5</v>
      </c>
      <c r="I42" s="6">
        <v>5.1989999999999998</v>
      </c>
      <c r="J42">
        <v>160</v>
      </c>
      <c r="K42">
        <v>176</v>
      </c>
      <c r="M42" t="s">
        <v>38</v>
      </c>
      <c r="N42" s="7">
        <v>5</v>
      </c>
      <c r="O42" s="7">
        <v>5.1989999999999998</v>
      </c>
      <c r="P42">
        <v>160</v>
      </c>
      <c r="Q42">
        <v>176</v>
      </c>
      <c r="S42" t="s">
        <v>38</v>
      </c>
      <c r="T42" s="7">
        <v>5</v>
      </c>
      <c r="U42" s="7">
        <v>5.1989999999999998</v>
      </c>
      <c r="V42">
        <v>160</v>
      </c>
      <c r="W42">
        <v>176</v>
      </c>
      <c r="Y42" t="s">
        <v>38</v>
      </c>
      <c r="Z42" s="7">
        <v>5</v>
      </c>
      <c r="AA42" s="7">
        <v>5.1989999999999998</v>
      </c>
      <c r="AB42">
        <v>160</v>
      </c>
      <c r="AC42">
        <v>176</v>
      </c>
    </row>
    <row r="43" spans="1:29" x14ac:dyDescent="0.25">
      <c r="A43" t="s">
        <v>38</v>
      </c>
      <c r="B43" s="7">
        <v>5.2</v>
      </c>
      <c r="C43" s="7">
        <v>5.399</v>
      </c>
      <c r="D43">
        <v>167</v>
      </c>
      <c r="E43">
        <v>184</v>
      </c>
      <c r="G43" t="s">
        <v>38</v>
      </c>
      <c r="H43" s="6">
        <v>5.2</v>
      </c>
      <c r="I43" s="6">
        <v>5.399</v>
      </c>
      <c r="J43">
        <v>167</v>
      </c>
      <c r="K43">
        <v>184</v>
      </c>
      <c r="M43" t="s">
        <v>38</v>
      </c>
      <c r="N43" s="7">
        <v>5.2</v>
      </c>
      <c r="O43" s="7">
        <v>5.399</v>
      </c>
      <c r="P43">
        <v>167</v>
      </c>
      <c r="Q43">
        <v>184</v>
      </c>
      <c r="S43" t="s">
        <v>38</v>
      </c>
      <c r="T43" s="7">
        <v>5.2</v>
      </c>
      <c r="U43" s="7">
        <v>5.399</v>
      </c>
      <c r="V43">
        <v>167</v>
      </c>
      <c r="W43">
        <v>184</v>
      </c>
      <c r="Y43" t="s">
        <v>38</v>
      </c>
      <c r="Z43" s="7">
        <v>5.2</v>
      </c>
      <c r="AA43" s="7">
        <v>5.399</v>
      </c>
      <c r="AB43">
        <v>167</v>
      </c>
      <c r="AC43">
        <v>184</v>
      </c>
    </row>
    <row r="44" spans="1:29" x14ac:dyDescent="0.25">
      <c r="A44" t="s">
        <v>38</v>
      </c>
      <c r="B44" s="7">
        <v>5.4</v>
      </c>
      <c r="C44" s="7">
        <v>6.4989999999999997</v>
      </c>
      <c r="D44">
        <v>175</v>
      </c>
      <c r="E44">
        <v>193</v>
      </c>
      <c r="G44" t="s">
        <v>38</v>
      </c>
      <c r="H44" s="6">
        <v>5.4</v>
      </c>
      <c r="I44" s="6">
        <v>6.4989999999999997</v>
      </c>
      <c r="J44">
        <v>175</v>
      </c>
      <c r="K44">
        <v>193</v>
      </c>
      <c r="M44" t="s">
        <v>38</v>
      </c>
      <c r="N44" s="7">
        <v>5.4</v>
      </c>
      <c r="O44" s="7">
        <v>6.4989999999999997</v>
      </c>
      <c r="P44">
        <v>175</v>
      </c>
      <c r="Q44">
        <v>193</v>
      </c>
      <c r="S44" t="s">
        <v>38</v>
      </c>
      <c r="T44" s="7">
        <v>5.4</v>
      </c>
      <c r="U44" s="7">
        <v>6.4989999999999997</v>
      </c>
      <c r="V44">
        <v>175</v>
      </c>
      <c r="W44">
        <v>193</v>
      </c>
      <c r="Y44" t="s">
        <v>38</v>
      </c>
      <c r="Z44" s="7">
        <v>5.4</v>
      </c>
      <c r="AA44" s="7">
        <v>6.4989999999999997</v>
      </c>
      <c r="AB44">
        <v>175</v>
      </c>
      <c r="AC44">
        <v>193</v>
      </c>
    </row>
    <row r="45" spans="1:29" x14ac:dyDescent="0.25">
      <c r="A45" t="s">
        <v>38</v>
      </c>
      <c r="B45" s="7">
        <v>6.5</v>
      </c>
      <c r="C45" s="7">
        <v>6.9989999999999997</v>
      </c>
      <c r="D45">
        <v>200</v>
      </c>
      <c r="E45">
        <v>220</v>
      </c>
      <c r="G45" t="s">
        <v>38</v>
      </c>
      <c r="H45" s="6">
        <v>6.5</v>
      </c>
      <c r="I45" s="6">
        <v>6.9989999999999997</v>
      </c>
      <c r="J45">
        <v>200</v>
      </c>
      <c r="K45">
        <v>220</v>
      </c>
      <c r="M45" t="s">
        <v>38</v>
      </c>
      <c r="N45" s="7">
        <v>6.5</v>
      </c>
      <c r="O45" s="7">
        <v>6.9989999999999997</v>
      </c>
      <c r="P45">
        <v>200</v>
      </c>
      <c r="Q45">
        <v>220</v>
      </c>
      <c r="S45" t="s">
        <v>38</v>
      </c>
      <c r="T45" s="7">
        <v>6.5</v>
      </c>
      <c r="U45" s="7">
        <v>6.9989999999999997</v>
      </c>
      <c r="V45">
        <v>200</v>
      </c>
      <c r="W45">
        <v>220</v>
      </c>
      <c r="Y45" t="s">
        <v>38</v>
      </c>
      <c r="Z45" s="7">
        <v>6.5</v>
      </c>
      <c r="AA45" s="7">
        <v>6.9989999999999997</v>
      </c>
      <c r="AB45">
        <v>200</v>
      </c>
      <c r="AC45">
        <v>220</v>
      </c>
    </row>
    <row r="46" spans="1:29" x14ac:dyDescent="0.25">
      <c r="A46" t="s">
        <v>38</v>
      </c>
      <c r="B46" s="7">
        <v>7</v>
      </c>
      <c r="C46" s="7">
        <v>7.2990000000000004</v>
      </c>
      <c r="D46">
        <v>225</v>
      </c>
      <c r="E46">
        <v>248</v>
      </c>
      <c r="G46" t="s">
        <v>38</v>
      </c>
      <c r="H46" s="6">
        <v>7</v>
      </c>
      <c r="I46" s="6">
        <v>7.2990000000000004</v>
      </c>
      <c r="J46">
        <v>225</v>
      </c>
      <c r="K46">
        <v>248</v>
      </c>
      <c r="M46" t="s">
        <v>38</v>
      </c>
      <c r="N46" s="7">
        <v>7</v>
      </c>
      <c r="O46" s="7">
        <v>7.2990000000000004</v>
      </c>
      <c r="P46">
        <v>225</v>
      </c>
      <c r="Q46">
        <v>248</v>
      </c>
      <c r="S46" t="s">
        <v>38</v>
      </c>
      <c r="T46" s="7">
        <v>7</v>
      </c>
      <c r="U46" s="7">
        <v>7.2990000000000004</v>
      </c>
      <c r="V46">
        <v>225</v>
      </c>
      <c r="W46">
        <v>248</v>
      </c>
      <c r="Y46" t="s">
        <v>38</v>
      </c>
      <c r="Z46" s="7">
        <v>7</v>
      </c>
      <c r="AA46" s="7">
        <v>7.2990000000000004</v>
      </c>
      <c r="AB46">
        <v>225</v>
      </c>
      <c r="AC46">
        <v>248</v>
      </c>
    </row>
    <row r="47" spans="1:29" x14ac:dyDescent="0.25">
      <c r="A47" t="s">
        <v>38</v>
      </c>
      <c r="B47" s="7">
        <v>7.3</v>
      </c>
      <c r="C47" s="7">
        <v>7.899</v>
      </c>
      <c r="D47">
        <v>237</v>
      </c>
      <c r="E47">
        <v>261</v>
      </c>
      <c r="G47" t="s">
        <v>38</v>
      </c>
      <c r="H47" s="6">
        <v>7.3</v>
      </c>
      <c r="I47" s="6">
        <v>7.899</v>
      </c>
      <c r="J47">
        <v>237</v>
      </c>
      <c r="K47">
        <v>261</v>
      </c>
      <c r="M47" t="s">
        <v>38</v>
      </c>
      <c r="N47" s="7">
        <v>7.3</v>
      </c>
      <c r="O47" s="7">
        <v>7.899</v>
      </c>
      <c r="P47">
        <v>237</v>
      </c>
      <c r="Q47">
        <v>261</v>
      </c>
      <c r="S47" t="s">
        <v>38</v>
      </c>
      <c r="T47" s="7">
        <v>7.3</v>
      </c>
      <c r="U47" s="7">
        <v>7.899</v>
      </c>
      <c r="V47">
        <v>237</v>
      </c>
      <c r="W47">
        <v>261</v>
      </c>
      <c r="Y47" t="s">
        <v>38</v>
      </c>
      <c r="Z47" s="7">
        <v>7.3</v>
      </c>
      <c r="AA47" s="7">
        <v>7.899</v>
      </c>
      <c r="AB47">
        <v>237</v>
      </c>
      <c r="AC47">
        <v>261</v>
      </c>
    </row>
    <row r="48" spans="1:29" x14ac:dyDescent="0.25">
      <c r="A48" t="s">
        <v>38</v>
      </c>
      <c r="B48" s="7">
        <v>7.9</v>
      </c>
      <c r="C48" s="7">
        <v>8.4990000000000006</v>
      </c>
      <c r="D48">
        <v>256</v>
      </c>
      <c r="E48">
        <v>282</v>
      </c>
      <c r="G48" t="s">
        <v>38</v>
      </c>
      <c r="H48" s="6">
        <v>7.9</v>
      </c>
      <c r="I48" s="6">
        <v>8.4990000000000006</v>
      </c>
      <c r="J48">
        <v>256</v>
      </c>
      <c r="K48">
        <v>282</v>
      </c>
      <c r="M48" t="s">
        <v>38</v>
      </c>
      <c r="N48" s="7">
        <v>7.9</v>
      </c>
      <c r="O48" s="7">
        <v>8.4990000000000006</v>
      </c>
      <c r="P48">
        <v>256</v>
      </c>
      <c r="Q48">
        <v>282</v>
      </c>
      <c r="S48" t="s">
        <v>38</v>
      </c>
      <c r="T48" s="7">
        <v>7.9</v>
      </c>
      <c r="U48" s="7">
        <v>8.4990000000000006</v>
      </c>
      <c r="V48">
        <v>256</v>
      </c>
      <c r="W48">
        <v>282</v>
      </c>
      <c r="Y48" t="s">
        <v>38</v>
      </c>
      <c r="Z48" s="7">
        <v>7.9</v>
      </c>
      <c r="AA48" s="7">
        <v>8.4990000000000006</v>
      </c>
      <c r="AB48">
        <v>256</v>
      </c>
      <c r="AC48">
        <v>282</v>
      </c>
    </row>
    <row r="49" spans="1:29" x14ac:dyDescent="0.25">
      <c r="A49" t="s">
        <v>38</v>
      </c>
      <c r="B49" s="7">
        <v>8.5</v>
      </c>
      <c r="C49" s="7">
        <v>9.4990000000000006</v>
      </c>
      <c r="D49">
        <v>272</v>
      </c>
      <c r="E49">
        <v>300</v>
      </c>
      <c r="G49" t="s">
        <v>38</v>
      </c>
      <c r="H49" s="6">
        <v>8.5</v>
      </c>
      <c r="I49" s="6">
        <v>9.4990000000000006</v>
      </c>
      <c r="J49">
        <v>272</v>
      </c>
      <c r="K49">
        <v>300</v>
      </c>
      <c r="M49" t="s">
        <v>38</v>
      </c>
      <c r="N49" s="7">
        <v>8.5</v>
      </c>
      <c r="O49" s="7">
        <v>9.4990000000000006</v>
      </c>
      <c r="P49">
        <v>272</v>
      </c>
      <c r="Q49">
        <v>300</v>
      </c>
      <c r="S49" t="s">
        <v>38</v>
      </c>
      <c r="T49" s="7">
        <v>8.5</v>
      </c>
      <c r="U49" s="7">
        <v>9.4990000000000006</v>
      </c>
      <c r="V49">
        <v>272</v>
      </c>
      <c r="W49">
        <v>300</v>
      </c>
      <c r="Y49" t="s">
        <v>38</v>
      </c>
      <c r="Z49" s="7">
        <v>8.5</v>
      </c>
      <c r="AA49" s="7">
        <v>9.4990000000000006</v>
      </c>
      <c r="AB49">
        <v>272</v>
      </c>
      <c r="AC49">
        <v>300</v>
      </c>
    </row>
    <row r="50" spans="1:29" x14ac:dyDescent="0.25">
      <c r="A50" t="s">
        <v>38</v>
      </c>
      <c r="B50" s="7">
        <v>9.5</v>
      </c>
      <c r="C50" s="7">
        <v>9.9990000000000006</v>
      </c>
      <c r="D50">
        <v>304</v>
      </c>
      <c r="E50">
        <v>335</v>
      </c>
      <c r="G50" t="s">
        <v>38</v>
      </c>
      <c r="H50" s="6">
        <v>9.5</v>
      </c>
      <c r="I50" s="6">
        <v>9.9990000000000006</v>
      </c>
      <c r="J50">
        <v>304</v>
      </c>
      <c r="K50">
        <v>335</v>
      </c>
      <c r="M50" t="s">
        <v>38</v>
      </c>
      <c r="N50" s="7">
        <v>9.5</v>
      </c>
      <c r="O50" s="7">
        <v>9.9990000000000006</v>
      </c>
      <c r="P50">
        <v>304</v>
      </c>
      <c r="Q50">
        <v>335</v>
      </c>
      <c r="S50" t="s">
        <v>38</v>
      </c>
      <c r="T50" s="7">
        <v>9.5</v>
      </c>
      <c r="U50" s="7">
        <v>9.9990000000000006</v>
      </c>
      <c r="V50">
        <v>304</v>
      </c>
      <c r="W50">
        <v>335</v>
      </c>
      <c r="Y50" t="s">
        <v>38</v>
      </c>
      <c r="Z50" s="7">
        <v>9.5</v>
      </c>
      <c r="AA50" s="7">
        <v>9.9990000000000006</v>
      </c>
      <c r="AB50">
        <v>304</v>
      </c>
      <c r="AC50">
        <v>335</v>
      </c>
    </row>
    <row r="51" spans="1:29" x14ac:dyDescent="0.25">
      <c r="A51" t="s">
        <v>38</v>
      </c>
      <c r="B51" s="7">
        <v>10</v>
      </c>
      <c r="C51" s="7">
        <v>10.999000000000001</v>
      </c>
      <c r="D51">
        <v>320</v>
      </c>
      <c r="E51">
        <v>352</v>
      </c>
      <c r="G51" t="s">
        <v>38</v>
      </c>
      <c r="H51" s="6">
        <v>10</v>
      </c>
      <c r="I51" s="6">
        <v>10.999000000000001</v>
      </c>
      <c r="J51">
        <v>320</v>
      </c>
      <c r="K51">
        <v>352</v>
      </c>
      <c r="M51" t="s">
        <v>38</v>
      </c>
      <c r="N51" s="7">
        <v>10</v>
      </c>
      <c r="O51" s="7">
        <v>10.999000000000001</v>
      </c>
      <c r="P51">
        <v>320</v>
      </c>
      <c r="Q51">
        <v>352</v>
      </c>
      <c r="S51" t="s">
        <v>38</v>
      </c>
      <c r="T51" s="7">
        <v>10</v>
      </c>
      <c r="U51" s="7">
        <v>10.999000000000001</v>
      </c>
      <c r="V51">
        <v>320</v>
      </c>
      <c r="W51">
        <v>352</v>
      </c>
      <c r="Y51" t="s">
        <v>38</v>
      </c>
      <c r="Z51" s="7">
        <v>10</v>
      </c>
      <c r="AA51" s="7">
        <v>10.999000000000001</v>
      </c>
      <c r="AB51">
        <v>320</v>
      </c>
      <c r="AC51">
        <v>352</v>
      </c>
    </row>
    <row r="52" spans="1:29" x14ac:dyDescent="0.25">
      <c r="A52" t="s">
        <v>38</v>
      </c>
      <c r="B52" s="7">
        <v>11</v>
      </c>
      <c r="C52" s="7">
        <v>99.998999999999995</v>
      </c>
      <c r="D52">
        <v>350</v>
      </c>
      <c r="E52">
        <v>385</v>
      </c>
      <c r="G52" t="s">
        <v>38</v>
      </c>
      <c r="H52" s="6">
        <v>0</v>
      </c>
      <c r="I52" s="6">
        <v>0</v>
      </c>
      <c r="M52" t="s">
        <v>38</v>
      </c>
      <c r="N52" s="7">
        <v>11</v>
      </c>
      <c r="O52" s="7">
        <v>99.998999999999995</v>
      </c>
      <c r="P52">
        <v>350</v>
      </c>
      <c r="Q52">
        <v>385</v>
      </c>
      <c r="S52" t="s">
        <v>38</v>
      </c>
      <c r="T52" s="7">
        <v>11</v>
      </c>
      <c r="U52" s="7">
        <v>99.998999999999995</v>
      </c>
      <c r="V52">
        <v>350</v>
      </c>
      <c r="W52">
        <v>385</v>
      </c>
      <c r="Y52" t="s">
        <v>38</v>
      </c>
      <c r="Z52" s="7">
        <v>11</v>
      </c>
      <c r="AA52" s="7">
        <v>99.998999999999995</v>
      </c>
      <c r="AB52">
        <v>350</v>
      </c>
      <c r="AC52">
        <v>385</v>
      </c>
    </row>
  </sheetData>
  <sheetProtection algorithmName="SHA-512" hashValue="KkJFfpW5Uy/xNCrCiPQOqtjDvXcTQuVP4MixSKHMhnSuoxh1saX+bppxHqVNv5J429D7Srimsu/IeNXgIUDTBA==" saltValue="4+wogUTiYFjOEsy3uZMdvg==" spinCount="100000" sheet="1" objects="1" scenarios="1" selectLockedCells="1" selectUnlockedCells="1"/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22934-57B2-4372-9641-950A1EBDEAAE}">
  <dimension ref="A1:K48"/>
  <sheetViews>
    <sheetView topLeftCell="A16" workbookViewId="0">
      <selection activeCell="M37" sqref="M37"/>
    </sheetView>
  </sheetViews>
  <sheetFormatPr defaultRowHeight="13.2" x14ac:dyDescent="0.25"/>
  <cols>
    <col min="1" max="1" width="10.44140625" customWidth="1"/>
    <col min="2" max="2" width="6" customWidth="1"/>
    <col min="3" max="3" width="9.44140625" customWidth="1"/>
    <col min="4" max="4" width="4" customWidth="1"/>
    <col min="5" max="5" width="10.5546875" customWidth="1"/>
    <col min="7" max="7" width="10.44140625" customWidth="1"/>
    <col min="8" max="8" width="6" customWidth="1"/>
    <col min="9" max="9" width="9.44140625" customWidth="1"/>
    <col min="10" max="10" width="4" customWidth="1"/>
    <col min="11" max="11" width="10.5546875" customWidth="1"/>
  </cols>
  <sheetData>
    <row r="1" spans="1:11" x14ac:dyDescent="0.25">
      <c r="A1" s="11" t="s">
        <v>368</v>
      </c>
      <c r="B1" s="11"/>
      <c r="C1" s="11"/>
      <c r="D1" s="11"/>
      <c r="E1" s="11"/>
      <c r="G1" s="11" t="s">
        <v>369</v>
      </c>
      <c r="H1" s="11"/>
      <c r="I1" s="11"/>
      <c r="J1" s="11"/>
      <c r="K1" s="11"/>
    </row>
    <row r="2" spans="1:11" x14ac:dyDescent="0.25">
      <c r="A2" t="s">
        <v>7</v>
      </c>
      <c r="B2" t="s">
        <v>364</v>
      </c>
      <c r="C2" t="s">
        <v>365</v>
      </c>
      <c r="D2" t="s">
        <v>366</v>
      </c>
      <c r="E2" t="s">
        <v>367</v>
      </c>
      <c r="G2" t="s">
        <v>7</v>
      </c>
      <c r="H2" t="s">
        <v>364</v>
      </c>
      <c r="I2" t="s">
        <v>365</v>
      </c>
      <c r="J2" t="s">
        <v>366</v>
      </c>
      <c r="K2" t="s">
        <v>367</v>
      </c>
    </row>
    <row r="3" spans="1:11" x14ac:dyDescent="0.25">
      <c r="A3" t="s">
        <v>30</v>
      </c>
      <c r="B3">
        <v>0</v>
      </c>
      <c r="C3">
        <v>0.1249</v>
      </c>
      <c r="D3">
        <v>17</v>
      </c>
      <c r="E3">
        <v>19</v>
      </c>
      <c r="G3" t="s">
        <v>30</v>
      </c>
      <c r="H3">
        <v>0</v>
      </c>
      <c r="I3">
        <v>0.1249</v>
      </c>
      <c r="J3">
        <v>14</v>
      </c>
      <c r="K3">
        <v>16</v>
      </c>
    </row>
    <row r="4" spans="1:11" x14ac:dyDescent="0.25">
      <c r="A4" t="s">
        <v>30</v>
      </c>
      <c r="B4">
        <v>0.125</v>
      </c>
      <c r="C4">
        <v>0.14990000000000001</v>
      </c>
      <c r="D4">
        <v>17</v>
      </c>
      <c r="E4">
        <v>19</v>
      </c>
      <c r="G4" t="s">
        <v>30</v>
      </c>
      <c r="H4">
        <v>0.125</v>
      </c>
      <c r="I4">
        <v>0.14990000000000001</v>
      </c>
      <c r="J4">
        <v>14</v>
      </c>
      <c r="K4">
        <v>16</v>
      </c>
    </row>
    <row r="5" spans="1:11" x14ac:dyDescent="0.25">
      <c r="A5" t="s">
        <v>30</v>
      </c>
      <c r="B5">
        <v>0.15</v>
      </c>
      <c r="C5">
        <v>0.1749</v>
      </c>
      <c r="D5">
        <v>17</v>
      </c>
      <c r="E5">
        <v>19</v>
      </c>
      <c r="G5" t="s">
        <v>30</v>
      </c>
      <c r="H5">
        <v>0.15</v>
      </c>
      <c r="I5">
        <v>0.1749</v>
      </c>
      <c r="J5">
        <v>14</v>
      </c>
      <c r="K5">
        <v>16</v>
      </c>
    </row>
    <row r="6" spans="1:11" x14ac:dyDescent="0.25">
      <c r="A6" t="s">
        <v>30</v>
      </c>
      <c r="B6">
        <v>0.17499999999999999</v>
      </c>
      <c r="C6">
        <v>0.19989999999999999</v>
      </c>
      <c r="D6">
        <v>17</v>
      </c>
      <c r="E6">
        <v>19</v>
      </c>
      <c r="G6" t="s">
        <v>30</v>
      </c>
      <c r="H6">
        <v>0.17499999999999999</v>
      </c>
      <c r="I6">
        <v>0.19989999999999999</v>
      </c>
      <c r="J6">
        <v>14</v>
      </c>
      <c r="K6">
        <v>16</v>
      </c>
    </row>
    <row r="7" spans="1:11" x14ac:dyDescent="0.25">
      <c r="A7" t="s">
        <v>30</v>
      </c>
      <c r="B7">
        <v>0.2</v>
      </c>
      <c r="C7">
        <v>0.21990000000000001</v>
      </c>
      <c r="D7">
        <v>17</v>
      </c>
      <c r="E7">
        <v>19</v>
      </c>
      <c r="G7" t="s">
        <v>30</v>
      </c>
      <c r="H7">
        <v>0.2</v>
      </c>
      <c r="I7">
        <v>0.2399</v>
      </c>
      <c r="J7">
        <v>14</v>
      </c>
      <c r="K7">
        <v>16</v>
      </c>
    </row>
    <row r="8" spans="1:11" x14ac:dyDescent="0.25">
      <c r="A8" t="s">
        <v>30</v>
      </c>
      <c r="B8">
        <v>0.22</v>
      </c>
      <c r="C8">
        <v>0.2399</v>
      </c>
      <c r="D8">
        <v>17</v>
      </c>
      <c r="E8">
        <v>19</v>
      </c>
      <c r="G8" t="s">
        <v>30</v>
      </c>
      <c r="H8">
        <v>0.24</v>
      </c>
      <c r="I8">
        <v>0.25990000000000002</v>
      </c>
      <c r="J8">
        <v>15</v>
      </c>
      <c r="K8">
        <v>17</v>
      </c>
    </row>
    <row r="9" spans="1:11" x14ac:dyDescent="0.25">
      <c r="A9" t="s">
        <v>30</v>
      </c>
      <c r="B9">
        <v>0.24</v>
      </c>
      <c r="C9">
        <v>0.27989999999999998</v>
      </c>
      <c r="D9">
        <v>17</v>
      </c>
      <c r="E9">
        <v>19</v>
      </c>
      <c r="G9" t="s">
        <v>30</v>
      </c>
      <c r="H9">
        <v>0.26</v>
      </c>
      <c r="I9">
        <v>0.27989999999999998</v>
      </c>
      <c r="J9">
        <v>16</v>
      </c>
      <c r="K9">
        <v>18</v>
      </c>
    </row>
    <row r="10" spans="1:11" x14ac:dyDescent="0.25">
      <c r="A10" t="s">
        <v>30</v>
      </c>
      <c r="B10">
        <v>0.28000000000000003</v>
      </c>
      <c r="C10">
        <v>0.2999</v>
      </c>
      <c r="D10">
        <v>17</v>
      </c>
      <c r="E10">
        <v>19</v>
      </c>
      <c r="G10" t="s">
        <v>30</v>
      </c>
      <c r="H10">
        <v>0.28000000000000003</v>
      </c>
      <c r="I10">
        <v>0.2999</v>
      </c>
      <c r="J10">
        <v>17</v>
      </c>
      <c r="K10">
        <v>19</v>
      </c>
    </row>
    <row r="11" spans="1:11" x14ac:dyDescent="0.25">
      <c r="A11" t="s">
        <v>30</v>
      </c>
      <c r="B11">
        <v>0.3</v>
      </c>
      <c r="C11">
        <v>0.31990000000000002</v>
      </c>
      <c r="D11">
        <v>18</v>
      </c>
      <c r="E11">
        <v>20</v>
      </c>
      <c r="G11" t="s">
        <v>30</v>
      </c>
      <c r="H11">
        <v>0.3</v>
      </c>
      <c r="I11">
        <v>0.31990000000000002</v>
      </c>
      <c r="J11">
        <v>18</v>
      </c>
      <c r="K11">
        <v>20</v>
      </c>
    </row>
    <row r="12" spans="1:11" x14ac:dyDescent="0.25">
      <c r="A12" t="s">
        <v>30</v>
      </c>
      <c r="B12">
        <v>0.32</v>
      </c>
      <c r="C12">
        <v>0.33989999999999998</v>
      </c>
      <c r="D12">
        <v>19</v>
      </c>
      <c r="E12">
        <v>21</v>
      </c>
      <c r="G12" t="s">
        <v>30</v>
      </c>
      <c r="H12">
        <v>0.32</v>
      </c>
      <c r="I12">
        <v>0.33989999999999998</v>
      </c>
      <c r="J12">
        <v>19</v>
      </c>
      <c r="K12">
        <v>21</v>
      </c>
    </row>
    <row r="13" spans="1:11" x14ac:dyDescent="0.25">
      <c r="A13" t="s">
        <v>30</v>
      </c>
      <c r="B13">
        <v>0.34</v>
      </c>
      <c r="C13">
        <v>0.3599</v>
      </c>
      <c r="D13">
        <v>20</v>
      </c>
      <c r="E13">
        <v>22</v>
      </c>
      <c r="G13" t="s">
        <v>30</v>
      </c>
      <c r="H13">
        <v>0.34</v>
      </c>
      <c r="I13">
        <v>0.3599</v>
      </c>
      <c r="J13">
        <v>20</v>
      </c>
      <c r="K13">
        <v>22</v>
      </c>
    </row>
    <row r="14" spans="1:11" x14ac:dyDescent="0.25">
      <c r="A14" t="s">
        <v>30</v>
      </c>
      <c r="B14">
        <v>0.36</v>
      </c>
      <c r="C14">
        <v>0.37990000000000002</v>
      </c>
      <c r="D14">
        <v>21</v>
      </c>
      <c r="E14">
        <v>24</v>
      </c>
      <c r="G14" t="s">
        <v>30</v>
      </c>
      <c r="H14">
        <v>0.36</v>
      </c>
      <c r="I14">
        <v>0.37990000000000002</v>
      </c>
      <c r="J14">
        <v>21</v>
      </c>
      <c r="K14">
        <v>24</v>
      </c>
    </row>
    <row r="15" spans="1:11" x14ac:dyDescent="0.25">
      <c r="A15" t="s">
        <v>30</v>
      </c>
      <c r="B15">
        <v>0.38</v>
      </c>
      <c r="C15">
        <v>0.39989999999999998</v>
      </c>
      <c r="D15">
        <v>22</v>
      </c>
      <c r="E15">
        <v>25</v>
      </c>
      <c r="G15" t="s">
        <v>30</v>
      </c>
      <c r="H15">
        <v>0.38</v>
      </c>
      <c r="I15">
        <v>0.39989999999999998</v>
      </c>
      <c r="J15">
        <v>22</v>
      </c>
      <c r="K15">
        <v>25</v>
      </c>
    </row>
    <row r="16" spans="1:11" x14ac:dyDescent="0.25">
      <c r="A16" t="s">
        <v>30</v>
      </c>
      <c r="B16">
        <v>0.4</v>
      </c>
      <c r="C16">
        <v>0.4199</v>
      </c>
      <c r="D16">
        <v>23</v>
      </c>
      <c r="E16">
        <v>26</v>
      </c>
      <c r="G16" t="s">
        <v>30</v>
      </c>
      <c r="H16">
        <v>0.4</v>
      </c>
      <c r="I16">
        <v>0.4199</v>
      </c>
      <c r="J16">
        <v>23</v>
      </c>
      <c r="K16">
        <v>26</v>
      </c>
    </row>
    <row r="17" spans="1:11" x14ac:dyDescent="0.25">
      <c r="A17" t="s">
        <v>30</v>
      </c>
      <c r="B17">
        <v>0.42</v>
      </c>
      <c r="C17">
        <v>0.43990000000000001</v>
      </c>
      <c r="D17">
        <v>24</v>
      </c>
      <c r="E17">
        <v>27</v>
      </c>
      <c r="G17" t="s">
        <v>30</v>
      </c>
      <c r="H17">
        <v>0.42</v>
      </c>
      <c r="I17">
        <v>0.43990000000000001</v>
      </c>
      <c r="J17">
        <v>24</v>
      </c>
      <c r="K17">
        <v>27</v>
      </c>
    </row>
    <row r="18" spans="1:11" x14ac:dyDescent="0.25">
      <c r="A18" t="s">
        <v>30</v>
      </c>
      <c r="B18">
        <v>0.44</v>
      </c>
      <c r="C18">
        <v>0.45989999999999998</v>
      </c>
      <c r="D18">
        <v>25</v>
      </c>
      <c r="E18">
        <v>28</v>
      </c>
      <c r="G18" t="s">
        <v>30</v>
      </c>
      <c r="H18">
        <v>0.44</v>
      </c>
      <c r="I18">
        <v>0.45989999999999998</v>
      </c>
      <c r="J18">
        <v>25</v>
      </c>
      <c r="K18">
        <v>28</v>
      </c>
    </row>
    <row r="19" spans="1:11" x14ac:dyDescent="0.25">
      <c r="A19" t="s">
        <v>30</v>
      </c>
      <c r="B19">
        <v>0.46</v>
      </c>
      <c r="C19">
        <v>0.47989999999999999</v>
      </c>
      <c r="D19">
        <v>26</v>
      </c>
      <c r="E19">
        <v>29</v>
      </c>
      <c r="G19" t="s">
        <v>30</v>
      </c>
      <c r="H19">
        <v>0.46</v>
      </c>
      <c r="I19">
        <v>0.47989999999999999</v>
      </c>
      <c r="J19">
        <v>26</v>
      </c>
      <c r="K19">
        <v>29</v>
      </c>
    </row>
    <row r="20" spans="1:11" x14ac:dyDescent="0.25">
      <c r="A20" t="s">
        <v>30</v>
      </c>
      <c r="B20">
        <v>0.48</v>
      </c>
      <c r="C20">
        <v>0.49990000000000001</v>
      </c>
      <c r="D20">
        <v>27</v>
      </c>
      <c r="E20">
        <v>30</v>
      </c>
      <c r="G20" t="s">
        <v>30</v>
      </c>
      <c r="H20">
        <v>0.48</v>
      </c>
      <c r="I20">
        <v>0.49990000000000001</v>
      </c>
      <c r="J20">
        <v>27</v>
      </c>
      <c r="K20">
        <v>30</v>
      </c>
    </row>
    <row r="21" spans="1:11" x14ac:dyDescent="0.25">
      <c r="A21" t="s">
        <v>30</v>
      </c>
      <c r="B21">
        <v>0.5</v>
      </c>
      <c r="C21">
        <v>0.51990000000000003</v>
      </c>
      <c r="D21">
        <v>28</v>
      </c>
      <c r="E21">
        <v>31</v>
      </c>
      <c r="G21" t="s">
        <v>30</v>
      </c>
      <c r="H21">
        <v>0.5</v>
      </c>
      <c r="I21">
        <v>0.51990000000000003</v>
      </c>
      <c r="J21">
        <v>28</v>
      </c>
      <c r="K21">
        <v>31</v>
      </c>
    </row>
    <row r="22" spans="1:11" x14ac:dyDescent="0.25">
      <c r="A22" t="s">
        <v>30</v>
      </c>
      <c r="B22">
        <v>0.52</v>
      </c>
      <c r="C22">
        <v>0.53990000000000005</v>
      </c>
      <c r="D22">
        <v>29</v>
      </c>
      <c r="E22">
        <v>32</v>
      </c>
      <c r="G22" t="s">
        <v>30</v>
      </c>
      <c r="H22">
        <v>0.52</v>
      </c>
      <c r="I22">
        <v>0.53990000000000005</v>
      </c>
      <c r="J22">
        <v>29</v>
      </c>
      <c r="K22">
        <v>32</v>
      </c>
    </row>
    <row r="23" spans="1:11" x14ac:dyDescent="0.25">
      <c r="A23" t="s">
        <v>30</v>
      </c>
      <c r="B23">
        <v>0.54</v>
      </c>
      <c r="C23">
        <v>0.55989999999999995</v>
      </c>
      <c r="D23">
        <v>30</v>
      </c>
      <c r="E23">
        <v>33</v>
      </c>
      <c r="G23" t="s">
        <v>30</v>
      </c>
      <c r="H23">
        <v>0.54</v>
      </c>
      <c r="I23">
        <v>0.55989999999999995</v>
      </c>
      <c r="J23">
        <v>30</v>
      </c>
      <c r="K23">
        <v>33</v>
      </c>
    </row>
    <row r="24" spans="1:11" x14ac:dyDescent="0.25">
      <c r="A24" t="s">
        <v>30</v>
      </c>
      <c r="B24">
        <v>0.56000000000000005</v>
      </c>
      <c r="C24">
        <v>0.57989999999999997</v>
      </c>
      <c r="D24">
        <v>31</v>
      </c>
      <c r="E24">
        <v>35</v>
      </c>
      <c r="G24" t="s">
        <v>30</v>
      </c>
      <c r="H24">
        <v>0.56000000000000005</v>
      </c>
      <c r="I24">
        <v>0.57989999999999997</v>
      </c>
      <c r="J24">
        <v>31</v>
      </c>
      <c r="K24">
        <v>35</v>
      </c>
    </row>
    <row r="25" spans="1:11" x14ac:dyDescent="0.25">
      <c r="A25" t="s">
        <v>30</v>
      </c>
      <c r="B25">
        <v>0.57999999999999996</v>
      </c>
      <c r="C25">
        <v>0.59989999999999999</v>
      </c>
      <c r="D25">
        <v>32</v>
      </c>
      <c r="E25">
        <v>36</v>
      </c>
      <c r="G25" t="s">
        <v>30</v>
      </c>
      <c r="H25">
        <v>0.57999999999999996</v>
      </c>
      <c r="I25">
        <v>0.59989999999999999</v>
      </c>
      <c r="J25">
        <v>32</v>
      </c>
      <c r="K25">
        <v>36</v>
      </c>
    </row>
    <row r="26" spans="1:11" x14ac:dyDescent="0.25">
      <c r="A26" t="s">
        <v>30</v>
      </c>
      <c r="B26">
        <v>0.6</v>
      </c>
      <c r="C26">
        <v>0.61990000000000001</v>
      </c>
      <c r="D26">
        <v>33</v>
      </c>
      <c r="E26">
        <v>37</v>
      </c>
      <c r="G26" t="s">
        <v>30</v>
      </c>
      <c r="H26">
        <v>0.6</v>
      </c>
      <c r="I26">
        <v>0.61990000000000001</v>
      </c>
      <c r="J26">
        <v>33</v>
      </c>
      <c r="K26">
        <v>37</v>
      </c>
    </row>
    <row r="27" spans="1:11" x14ac:dyDescent="0.25">
      <c r="A27" t="s">
        <v>30</v>
      </c>
      <c r="B27">
        <v>0.62</v>
      </c>
      <c r="C27">
        <v>0.63990000000000002</v>
      </c>
      <c r="D27">
        <v>34</v>
      </c>
      <c r="E27">
        <v>38</v>
      </c>
      <c r="G27" t="s">
        <v>30</v>
      </c>
      <c r="H27">
        <v>0.62</v>
      </c>
      <c r="I27">
        <v>0.63990000000000002</v>
      </c>
      <c r="J27">
        <v>34</v>
      </c>
      <c r="K27">
        <v>38</v>
      </c>
    </row>
    <row r="28" spans="1:11" x14ac:dyDescent="0.25">
      <c r="A28" t="s">
        <v>30</v>
      </c>
      <c r="B28">
        <v>0.64</v>
      </c>
      <c r="C28">
        <v>0.65990000000000004</v>
      </c>
      <c r="D28">
        <v>35</v>
      </c>
      <c r="E28">
        <v>39</v>
      </c>
      <c r="G28" t="s">
        <v>30</v>
      </c>
      <c r="H28">
        <v>0.64</v>
      </c>
      <c r="I28">
        <v>0.65990000000000004</v>
      </c>
      <c r="J28">
        <v>35</v>
      </c>
      <c r="K28">
        <v>39</v>
      </c>
    </row>
    <row r="29" spans="1:11" x14ac:dyDescent="0.25">
      <c r="A29" t="s">
        <v>30</v>
      </c>
      <c r="B29">
        <v>0.66</v>
      </c>
      <c r="C29">
        <v>0.67989999999999995</v>
      </c>
      <c r="D29">
        <v>36</v>
      </c>
      <c r="E29">
        <v>40</v>
      </c>
      <c r="G29" t="s">
        <v>30</v>
      </c>
      <c r="H29">
        <v>0.66</v>
      </c>
      <c r="I29">
        <v>0.67989999999999995</v>
      </c>
      <c r="J29">
        <v>36</v>
      </c>
      <c r="K29">
        <v>40</v>
      </c>
    </row>
    <row r="30" spans="1:11" x14ac:dyDescent="0.25">
      <c r="A30" t="s">
        <v>30</v>
      </c>
      <c r="B30">
        <v>0.68</v>
      </c>
      <c r="C30">
        <v>0.69989999999999997</v>
      </c>
      <c r="D30">
        <v>37</v>
      </c>
      <c r="E30">
        <v>41</v>
      </c>
      <c r="G30" t="s">
        <v>30</v>
      </c>
      <c r="H30">
        <v>0.68</v>
      </c>
      <c r="I30">
        <v>0.69989999999999997</v>
      </c>
      <c r="J30">
        <v>37</v>
      </c>
      <c r="K30">
        <v>41</v>
      </c>
    </row>
    <row r="31" spans="1:11" x14ac:dyDescent="0.25">
      <c r="A31" t="s">
        <v>30</v>
      </c>
      <c r="B31">
        <v>0.7</v>
      </c>
      <c r="C31">
        <v>0.71989999999999998</v>
      </c>
      <c r="D31">
        <v>38</v>
      </c>
      <c r="E31">
        <v>42</v>
      </c>
      <c r="G31" t="s">
        <v>30</v>
      </c>
      <c r="H31">
        <v>0.7</v>
      </c>
      <c r="I31">
        <v>0.71989999999999998</v>
      </c>
      <c r="J31">
        <v>38</v>
      </c>
      <c r="K31">
        <v>42</v>
      </c>
    </row>
    <row r="32" spans="1:11" x14ac:dyDescent="0.25">
      <c r="A32" t="s">
        <v>30</v>
      </c>
      <c r="B32">
        <v>0.72</v>
      </c>
      <c r="C32">
        <v>0.7399</v>
      </c>
      <c r="D32">
        <v>39</v>
      </c>
      <c r="E32">
        <v>43</v>
      </c>
      <c r="G32" t="s">
        <v>30</v>
      </c>
      <c r="H32">
        <v>0.72</v>
      </c>
      <c r="I32">
        <v>0.7399</v>
      </c>
      <c r="J32">
        <v>39</v>
      </c>
      <c r="K32">
        <v>43</v>
      </c>
    </row>
    <row r="33" spans="1:11" x14ac:dyDescent="0.25">
      <c r="A33" t="s">
        <v>30</v>
      </c>
      <c r="B33">
        <v>0.74</v>
      </c>
      <c r="C33">
        <v>0.75990000000000002</v>
      </c>
      <c r="D33">
        <v>40</v>
      </c>
      <c r="E33">
        <v>44</v>
      </c>
      <c r="G33" t="s">
        <v>30</v>
      </c>
      <c r="H33">
        <v>0.74</v>
      </c>
      <c r="I33">
        <v>0.75990000000000002</v>
      </c>
      <c r="J33">
        <v>40</v>
      </c>
      <c r="K33">
        <v>44</v>
      </c>
    </row>
    <row r="34" spans="1:11" x14ac:dyDescent="0.25">
      <c r="A34" t="s">
        <v>30</v>
      </c>
      <c r="B34">
        <v>0.76</v>
      </c>
      <c r="C34">
        <v>0.77990000000000004</v>
      </c>
      <c r="D34">
        <v>41</v>
      </c>
      <c r="E34">
        <v>46</v>
      </c>
      <c r="G34" t="s">
        <v>30</v>
      </c>
      <c r="H34">
        <v>0.76</v>
      </c>
      <c r="I34">
        <v>0.77990000000000004</v>
      </c>
      <c r="J34">
        <v>41</v>
      </c>
      <c r="K34">
        <v>46</v>
      </c>
    </row>
    <row r="35" spans="1:11" x14ac:dyDescent="0.25">
      <c r="A35" t="s">
        <v>30</v>
      </c>
      <c r="B35">
        <v>0.78</v>
      </c>
      <c r="C35">
        <v>0.79990000000000006</v>
      </c>
      <c r="D35">
        <v>42</v>
      </c>
      <c r="E35">
        <v>47</v>
      </c>
      <c r="G35" t="s">
        <v>30</v>
      </c>
      <c r="H35">
        <v>0.78</v>
      </c>
      <c r="I35">
        <v>0.79990000000000006</v>
      </c>
      <c r="J35">
        <v>42</v>
      </c>
      <c r="K35">
        <v>47</v>
      </c>
    </row>
    <row r="36" spans="1:11" x14ac:dyDescent="0.25">
      <c r="A36" t="s">
        <v>30</v>
      </c>
      <c r="B36">
        <v>0.8</v>
      </c>
      <c r="C36">
        <v>0.81989999999999996</v>
      </c>
      <c r="D36">
        <v>43</v>
      </c>
      <c r="E36">
        <v>48</v>
      </c>
      <c r="G36" t="s">
        <v>30</v>
      </c>
      <c r="H36">
        <v>0.8</v>
      </c>
      <c r="I36">
        <v>0.81989999999999996</v>
      </c>
      <c r="J36">
        <v>43</v>
      </c>
      <c r="K36">
        <v>48</v>
      </c>
    </row>
    <row r="37" spans="1:11" x14ac:dyDescent="0.25">
      <c r="A37" t="s">
        <v>30</v>
      </c>
      <c r="B37">
        <v>0.82</v>
      </c>
      <c r="C37">
        <v>0.83989999999999998</v>
      </c>
      <c r="D37">
        <v>44</v>
      </c>
      <c r="E37">
        <v>49</v>
      </c>
      <c r="G37" t="s">
        <v>30</v>
      </c>
      <c r="H37">
        <v>0.82</v>
      </c>
      <c r="I37">
        <v>0.83989999999999998</v>
      </c>
      <c r="J37">
        <v>44</v>
      </c>
      <c r="K37">
        <v>49</v>
      </c>
    </row>
    <row r="38" spans="1:11" x14ac:dyDescent="0.25">
      <c r="A38" t="s">
        <v>30</v>
      </c>
      <c r="B38">
        <v>0.84</v>
      </c>
      <c r="C38">
        <v>0.8599</v>
      </c>
      <c r="D38">
        <v>45</v>
      </c>
      <c r="E38">
        <v>50</v>
      </c>
      <c r="G38" t="s">
        <v>30</v>
      </c>
      <c r="H38">
        <v>0.84</v>
      </c>
      <c r="I38">
        <v>0.8599</v>
      </c>
      <c r="J38">
        <v>45</v>
      </c>
      <c r="K38">
        <v>50</v>
      </c>
    </row>
    <row r="39" spans="1:11" x14ac:dyDescent="0.25">
      <c r="A39" t="s">
        <v>30</v>
      </c>
      <c r="B39">
        <v>0.86</v>
      </c>
      <c r="C39">
        <v>0.87990000000000002</v>
      </c>
      <c r="D39">
        <v>46</v>
      </c>
      <c r="E39">
        <v>51</v>
      </c>
      <c r="G39" t="s">
        <v>30</v>
      </c>
      <c r="H39">
        <v>0.86</v>
      </c>
      <c r="I39">
        <v>0.87990000000000002</v>
      </c>
      <c r="J39">
        <v>46</v>
      </c>
      <c r="K39">
        <v>51</v>
      </c>
    </row>
    <row r="40" spans="1:11" x14ac:dyDescent="0.25">
      <c r="A40" t="s">
        <v>30</v>
      </c>
      <c r="B40">
        <v>0.88</v>
      </c>
      <c r="C40">
        <v>0.91990000000000005</v>
      </c>
      <c r="D40">
        <v>47</v>
      </c>
      <c r="E40">
        <v>52</v>
      </c>
      <c r="G40" t="s">
        <v>30</v>
      </c>
      <c r="H40">
        <v>0.88</v>
      </c>
      <c r="I40">
        <v>0.91990000000000005</v>
      </c>
      <c r="J40">
        <v>47</v>
      </c>
      <c r="K40">
        <v>52</v>
      </c>
    </row>
    <row r="41" spans="1:11" x14ac:dyDescent="0.25">
      <c r="A41" t="s">
        <v>30</v>
      </c>
      <c r="B41">
        <v>0.92</v>
      </c>
      <c r="C41">
        <v>0.95989999999999998</v>
      </c>
      <c r="D41">
        <v>51</v>
      </c>
      <c r="E41">
        <v>57</v>
      </c>
      <c r="G41" t="s">
        <v>30</v>
      </c>
      <c r="H41">
        <v>0.92</v>
      </c>
      <c r="I41">
        <v>0.95989999999999998</v>
      </c>
      <c r="J41">
        <v>51</v>
      </c>
      <c r="K41">
        <v>57</v>
      </c>
    </row>
    <row r="42" spans="1:11" x14ac:dyDescent="0.25">
      <c r="A42" t="s">
        <v>30</v>
      </c>
      <c r="B42">
        <v>0.96</v>
      </c>
      <c r="C42">
        <v>0.99990000000000001</v>
      </c>
      <c r="D42">
        <v>55</v>
      </c>
      <c r="E42">
        <v>61</v>
      </c>
      <c r="G42" t="s">
        <v>30</v>
      </c>
      <c r="H42">
        <v>0.96</v>
      </c>
      <c r="I42">
        <v>0.99990000000000001</v>
      </c>
      <c r="J42">
        <v>55</v>
      </c>
      <c r="K42">
        <v>61</v>
      </c>
    </row>
    <row r="43" spans="1:11" x14ac:dyDescent="0.25">
      <c r="A43" t="s">
        <v>30</v>
      </c>
      <c r="B43" s="6">
        <v>1</v>
      </c>
      <c r="C43" s="6">
        <v>1.0999000000000001</v>
      </c>
      <c r="D43">
        <v>60</v>
      </c>
      <c r="E43">
        <v>66</v>
      </c>
      <c r="G43" t="s">
        <v>30</v>
      </c>
      <c r="H43" s="6">
        <v>1</v>
      </c>
      <c r="I43" s="6">
        <v>1.0999000000000001</v>
      </c>
      <c r="J43">
        <v>60</v>
      </c>
      <c r="K43">
        <v>66</v>
      </c>
    </row>
    <row r="44" spans="1:11" x14ac:dyDescent="0.25">
      <c r="A44" t="s">
        <v>30</v>
      </c>
      <c r="B44" s="6">
        <v>1.1000000000000001</v>
      </c>
      <c r="C44" s="6">
        <v>1.1999</v>
      </c>
      <c r="D44">
        <v>66</v>
      </c>
      <c r="E44">
        <v>73</v>
      </c>
      <c r="G44" t="s">
        <v>30</v>
      </c>
      <c r="H44" s="6">
        <v>1.1000000000000001</v>
      </c>
      <c r="I44" s="6">
        <v>1.1999</v>
      </c>
      <c r="J44">
        <v>66</v>
      </c>
      <c r="K44">
        <v>73</v>
      </c>
    </row>
    <row r="45" spans="1:11" x14ac:dyDescent="0.25">
      <c r="A45" t="s">
        <v>30</v>
      </c>
      <c r="B45" s="6">
        <v>1.2</v>
      </c>
      <c r="C45" s="6">
        <v>1.2999000000000001</v>
      </c>
      <c r="D45">
        <v>72</v>
      </c>
      <c r="E45">
        <v>80</v>
      </c>
      <c r="G45" t="s">
        <v>30</v>
      </c>
      <c r="H45" s="6">
        <v>1.2</v>
      </c>
      <c r="I45" s="6">
        <v>1.2999000000000001</v>
      </c>
      <c r="J45">
        <v>72</v>
      </c>
      <c r="K45">
        <v>80</v>
      </c>
    </row>
    <row r="46" spans="1:11" x14ac:dyDescent="0.25">
      <c r="A46" t="s">
        <v>30</v>
      </c>
      <c r="B46" s="6">
        <v>1.3</v>
      </c>
      <c r="C46" s="6">
        <v>1.3998999999999999</v>
      </c>
      <c r="D46">
        <v>78</v>
      </c>
      <c r="E46">
        <v>86</v>
      </c>
      <c r="G46" t="s">
        <v>30</v>
      </c>
      <c r="H46" s="6">
        <v>1.3</v>
      </c>
      <c r="I46" s="6">
        <v>1.3998999999999999</v>
      </c>
      <c r="J46">
        <v>78</v>
      </c>
      <c r="K46">
        <v>86</v>
      </c>
    </row>
    <row r="47" spans="1:11" x14ac:dyDescent="0.25">
      <c r="A47" t="s">
        <v>30</v>
      </c>
      <c r="B47" s="6">
        <v>1.4</v>
      </c>
      <c r="C47" s="6">
        <v>9</v>
      </c>
      <c r="D47">
        <v>84</v>
      </c>
      <c r="E47">
        <v>93</v>
      </c>
      <c r="G47" t="s">
        <v>30</v>
      </c>
      <c r="H47" s="6">
        <v>1.4</v>
      </c>
      <c r="I47" s="6">
        <v>9</v>
      </c>
      <c r="J47">
        <v>84</v>
      </c>
      <c r="K47">
        <v>93</v>
      </c>
    </row>
    <row r="48" spans="1:11" x14ac:dyDescent="0.25">
      <c r="H48" s="6"/>
    </row>
  </sheetData>
  <sheetProtection algorithmName="SHA-512" hashValue="khEcBYcruUhTrIcl3Fd1uXB/dNqGrNzZ1Lfp//Cild2mJdceQ7Kh5ulZs8KagvaZFH/DYbkTneJh0tm1mL1FpA==" saltValue="hZVajEvGIGfBo2NmWXV62w==" spinCount="100000" sheet="1" objects="1" scenarios="1" selectLockedCells="1" selectUnlockedCells="1"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Inschr form Libre</vt:lpstr>
      <vt:lpstr>Inschr form Drieb</vt:lpstr>
      <vt:lpstr>Def</vt:lpstr>
      <vt:lpstr>Moy libre</vt:lpstr>
      <vt:lpstr>moy drb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Jeurissen</dc:creator>
  <cp:lastModifiedBy>Theo Jeurissen</cp:lastModifiedBy>
  <cp:lastPrinted>2026-06-05T22:20:24Z</cp:lastPrinted>
  <dcterms:created xsi:type="dcterms:W3CDTF">2026-05-30T23:28:51Z</dcterms:created>
  <dcterms:modified xsi:type="dcterms:W3CDTF">2026-06-08T15:28:54Z</dcterms:modified>
</cp:coreProperties>
</file>